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arcourtsinternational-my.sharepoint.com/personal/teagan_seccombe_harcourts_net/Documents/Desktop/"/>
    </mc:Choice>
  </mc:AlternateContent>
  <xr:revisionPtr revIDLastSave="0" documentId="8_{A831EC0D-6F97-4D68-9B32-91433B0452A2}" xr6:coauthVersionLast="47" xr6:coauthVersionMax="47" xr10:uidLastSave="{00000000-0000-0000-0000-000000000000}"/>
  <bookViews>
    <workbookView xWindow="-110" yWindow="-110" windowWidth="19420" windowHeight="11500" xr2:uid="{5C188C41-A4F0-45FF-83EC-36B2D87DDA17}"/>
  </bookViews>
  <sheets>
    <sheet name="Interfirms Submission Template " sheetId="1" r:id="rId1"/>
    <sheet name="Data" sheetId="2" r:id="rId2"/>
    <sheet name="Upload" sheetId="3" state="veryHidden" r:id="rId3"/>
    <sheet name="Lookup" sheetId="4" state="veryHidden" r:id="rId4"/>
  </sheets>
  <definedNames>
    <definedName name="_xlnm.Print_Area" localSheetId="1">Data!$B$1:$H$121</definedName>
    <definedName name="_xlnm.Print_Area" localSheetId="0">'Interfirms Submission Template '!$A$1:$G$68</definedName>
    <definedName name="_xlnm.Print_Titles" localSheetId="1">Data!$1:$14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2" l="1"/>
  <c r="A202" i="3"/>
  <c r="B202" i="3"/>
  <c r="A203" i="3"/>
  <c r="B203" i="3"/>
  <c r="A204" i="3"/>
  <c r="B204" i="3"/>
  <c r="A205" i="3"/>
  <c r="B205" i="3"/>
  <c r="A30" i="2"/>
  <c r="G93" i="2" l="1"/>
  <c r="D28" i="2"/>
  <c r="E28" i="2"/>
  <c r="G39" i="2" l="1"/>
  <c r="G22" i="2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3" i="3"/>
  <c r="B3" i="3"/>
  <c r="A4" i="3"/>
  <c r="B4" i="3"/>
  <c r="A5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B2" i="3"/>
  <c r="A2" i="3"/>
  <c r="A22" i="2"/>
  <c r="G27" i="2" l="1"/>
  <c r="F28" i="2"/>
  <c r="G26" i="2"/>
  <c r="G23" i="2"/>
  <c r="G24" i="2"/>
  <c r="G25" i="2"/>
  <c r="A23" i="2"/>
  <c r="A24" i="2" s="1"/>
  <c r="G56" i="2"/>
  <c r="G51" i="2"/>
  <c r="G57" i="2"/>
  <c r="E94" i="2"/>
  <c r="G109" i="2"/>
  <c r="E58" i="2"/>
  <c r="D58" i="2"/>
  <c r="D12" i="2"/>
  <c r="D101" i="2"/>
  <c r="D94" i="2"/>
  <c r="E66" i="2"/>
  <c r="D66" i="2"/>
  <c r="E53" i="2"/>
  <c r="D46" i="2"/>
  <c r="D41" i="2"/>
  <c r="G29" i="2" l="1"/>
  <c r="A25" i="2"/>
  <c r="A26" i="2" s="1"/>
  <c r="E60" i="2"/>
  <c r="D60" i="2"/>
  <c r="D111" i="2"/>
  <c r="A27" i="2" l="1"/>
  <c r="A29" i="2" s="1"/>
  <c r="A39" i="2" s="1"/>
  <c r="G108" i="2"/>
  <c r="G107" i="2"/>
  <c r="G106" i="2"/>
  <c r="G105" i="2"/>
  <c r="G104" i="2"/>
  <c r="G103" i="2"/>
  <c r="E101" i="2"/>
  <c r="G100" i="2"/>
  <c r="G99" i="2"/>
  <c r="G98" i="2"/>
  <c r="G89" i="2"/>
  <c r="E78" i="2"/>
  <c r="D78" i="2"/>
  <c r="G77" i="2"/>
  <c r="E74" i="2"/>
  <c r="D74" i="2"/>
  <c r="G73" i="2"/>
  <c r="G72" i="2"/>
  <c r="G71" i="2"/>
  <c r="G70" i="2"/>
  <c r="G65" i="2"/>
  <c r="G64" i="2"/>
  <c r="G58" i="2"/>
  <c r="G52" i="2"/>
  <c r="G50" i="2"/>
  <c r="G49" i="2"/>
  <c r="G45" i="2"/>
  <c r="G40" i="2"/>
  <c r="D13" i="2"/>
  <c r="G94" i="2" l="1"/>
  <c r="E111" i="2"/>
  <c r="G78" i="2"/>
  <c r="G46" i="2"/>
  <c r="A40" i="2"/>
  <c r="D80" i="2"/>
  <c r="G53" i="2"/>
  <c r="G66" i="2"/>
  <c r="G41" i="2"/>
  <c r="E80" i="2"/>
  <c r="G74" i="2"/>
  <c r="G101" i="2"/>
  <c r="D82" i="2" l="1"/>
  <c r="A41" i="2"/>
  <c r="G60" i="2"/>
  <c r="E82" i="2"/>
  <c r="G111" i="2"/>
  <c r="G80" i="2"/>
  <c r="D113" i="2" l="1"/>
  <c r="E113" i="2"/>
  <c r="A44" i="2"/>
  <c r="G82" i="2"/>
  <c r="G113" i="2" l="1"/>
  <c r="A45" i="2"/>
  <c r="A46" i="2" s="1"/>
  <c r="A49" i="2" s="1"/>
  <c r="A50" i="2" s="1"/>
  <c r="A51" i="2" l="1"/>
  <c r="A52" i="2" l="1"/>
  <c r="A53" i="2" l="1"/>
  <c r="A56" i="2" l="1"/>
  <c r="A57" i="2" s="1"/>
  <c r="A58" i="2" s="1"/>
  <c r="A60" i="2" s="1"/>
  <c r="A64" i="2" l="1"/>
  <c r="A65" i="2" s="1"/>
  <c r="A66" i="2" l="1"/>
  <c r="A70" i="2" s="1"/>
  <c r="A71" i="2" l="1"/>
  <c r="A72" i="2" s="1"/>
  <c r="A73" i="2" l="1"/>
  <c r="A74" i="2" s="1"/>
  <c r="A77" i="2" s="1"/>
  <c r="A80" i="2" s="1"/>
  <c r="A82" i="2" s="1"/>
  <c r="A89" i="2" s="1"/>
  <c r="A93" i="2" s="1"/>
  <c r="A94" i="2" s="1"/>
  <c r="A98" i="2" s="1"/>
  <c r="A99" i="2" s="1"/>
  <c r="A100" i="2" s="1"/>
  <c r="A101" i="2" s="1"/>
  <c r="A103" i="2" s="1"/>
  <c r="A104" i="2" s="1"/>
  <c r="A105" i="2" s="1"/>
  <c r="A106" i="2" s="1"/>
  <c r="A107" i="2" s="1"/>
  <c r="A108" i="2" s="1"/>
  <c r="A109" i="2" s="1"/>
  <c r="A111" i="2" s="1"/>
  <c r="A113" i="2" s="1"/>
  <c r="A124" i="2" s="1"/>
  <c r="C2" i="3" s="1"/>
  <c r="F2" i="3" s="1"/>
  <c r="D2" i="3" l="1"/>
  <c r="C3" i="3"/>
  <c r="F3" i="3" s="1"/>
  <c r="E2" i="3"/>
  <c r="D3" i="3" l="1"/>
  <c r="C4" i="3"/>
  <c r="F4" i="3" s="1"/>
  <c r="E3" i="3"/>
  <c r="C5" i="3" l="1"/>
  <c r="F5" i="3" s="1"/>
  <c r="E4" i="3"/>
  <c r="D4" i="3"/>
  <c r="D5" i="3" l="1"/>
  <c r="C6" i="3"/>
  <c r="F6" i="3" s="1"/>
  <c r="E5" i="3"/>
  <c r="C7" i="3" l="1"/>
  <c r="F7" i="3" s="1"/>
  <c r="E6" i="3"/>
  <c r="D6" i="3"/>
  <c r="D7" i="3" l="1"/>
  <c r="C8" i="3"/>
  <c r="F8" i="3" s="1"/>
  <c r="E7" i="3"/>
  <c r="C9" i="3" l="1"/>
  <c r="F9" i="3" s="1"/>
  <c r="D8" i="3"/>
  <c r="E8" i="3"/>
  <c r="C10" i="3" l="1"/>
  <c r="F10" i="3" s="1"/>
  <c r="E9" i="3"/>
  <c r="D9" i="3"/>
  <c r="E10" i="3" l="1"/>
  <c r="C11" i="3"/>
  <c r="F11" i="3" s="1"/>
  <c r="D10" i="3"/>
  <c r="E11" i="3" l="1"/>
  <c r="D11" i="3"/>
  <c r="C12" i="3"/>
  <c r="F12" i="3" s="1"/>
  <c r="C13" i="3" l="1"/>
  <c r="F13" i="3" s="1"/>
  <c r="E12" i="3"/>
  <c r="D12" i="3"/>
  <c r="C14" i="3" l="1"/>
  <c r="F14" i="3" s="1"/>
  <c r="E13" i="3"/>
  <c r="D13" i="3"/>
  <c r="C15" i="3" l="1"/>
  <c r="F15" i="3" s="1"/>
  <c r="E14" i="3"/>
  <c r="D14" i="3"/>
  <c r="C16" i="3" l="1"/>
  <c r="F16" i="3" s="1"/>
  <c r="D15" i="3"/>
  <c r="E15" i="3"/>
  <c r="C17" i="3" l="1"/>
  <c r="F17" i="3" s="1"/>
  <c r="E16" i="3"/>
  <c r="D16" i="3"/>
  <c r="D17" i="3" l="1"/>
  <c r="C18" i="3"/>
  <c r="F18" i="3" s="1"/>
  <c r="E17" i="3"/>
  <c r="C19" i="3" l="1"/>
  <c r="F19" i="3" s="1"/>
  <c r="E18" i="3"/>
  <c r="D18" i="3"/>
  <c r="C20" i="3" l="1"/>
  <c r="F20" i="3" s="1"/>
  <c r="D19" i="3"/>
  <c r="E19" i="3"/>
  <c r="E20" i="3" l="1"/>
  <c r="D20" i="3"/>
  <c r="C21" i="3"/>
  <c r="F21" i="3" s="1"/>
  <c r="E21" i="3" l="1"/>
  <c r="D21" i="3"/>
  <c r="C22" i="3"/>
  <c r="F22" i="3" s="1"/>
  <c r="C23" i="3" l="1"/>
  <c r="F23" i="3" s="1"/>
  <c r="E22" i="3"/>
  <c r="D22" i="3"/>
  <c r="D23" i="3" l="1"/>
  <c r="C24" i="3"/>
  <c r="F24" i="3" s="1"/>
  <c r="E23" i="3"/>
  <c r="E24" i="3" l="1"/>
  <c r="C25" i="3"/>
  <c r="F25" i="3" s="1"/>
  <c r="D24" i="3"/>
  <c r="C26" i="3" l="1"/>
  <c r="F26" i="3" s="1"/>
  <c r="D25" i="3"/>
  <c r="E25" i="3"/>
  <c r="C27" i="3" l="1"/>
  <c r="F27" i="3" s="1"/>
  <c r="E26" i="3"/>
  <c r="D26" i="3"/>
  <c r="E27" i="3" l="1"/>
  <c r="D27" i="3"/>
  <c r="C28" i="3"/>
  <c r="F28" i="3" s="1"/>
  <c r="C29" i="3" l="1"/>
  <c r="F29" i="3" s="1"/>
  <c r="E28" i="3"/>
  <c r="D28" i="3"/>
  <c r="E29" i="3" l="1"/>
  <c r="C30" i="3"/>
  <c r="F30" i="3" s="1"/>
  <c r="D29" i="3"/>
  <c r="C31" i="3" l="1"/>
  <c r="F31" i="3" s="1"/>
  <c r="D30" i="3"/>
  <c r="E30" i="3"/>
  <c r="C32" i="3" l="1"/>
  <c r="F32" i="3" s="1"/>
  <c r="D31" i="3"/>
  <c r="E31" i="3"/>
  <c r="C33" i="3" l="1"/>
  <c r="F33" i="3" s="1"/>
  <c r="D32" i="3"/>
  <c r="E32" i="3"/>
  <c r="E33" i="3" l="1"/>
  <c r="C34" i="3"/>
  <c r="F34" i="3" s="1"/>
  <c r="D33" i="3"/>
  <c r="C35" i="3" l="1"/>
  <c r="F35" i="3" s="1"/>
  <c r="E34" i="3"/>
  <c r="D34" i="3"/>
  <c r="C36" i="3" l="1"/>
  <c r="F36" i="3" s="1"/>
  <c r="E35" i="3"/>
  <c r="D35" i="3"/>
  <c r="C37" i="3" l="1"/>
  <c r="F37" i="3" s="1"/>
  <c r="D36" i="3"/>
  <c r="E36" i="3"/>
  <c r="C38" i="3" l="1"/>
  <c r="F38" i="3" s="1"/>
  <c r="E37" i="3"/>
  <c r="D37" i="3"/>
  <c r="C39" i="3" l="1"/>
  <c r="F39" i="3" s="1"/>
  <c r="E38" i="3"/>
  <c r="D38" i="3"/>
  <c r="C40" i="3" l="1"/>
  <c r="F40" i="3" s="1"/>
  <c r="D39" i="3"/>
  <c r="E39" i="3"/>
  <c r="C41" i="3" l="1"/>
  <c r="F41" i="3" s="1"/>
  <c r="D40" i="3"/>
  <c r="E40" i="3"/>
  <c r="C42" i="3" l="1"/>
  <c r="F42" i="3" s="1"/>
  <c r="E41" i="3"/>
  <c r="D41" i="3"/>
  <c r="C43" i="3" l="1"/>
  <c r="F43" i="3" s="1"/>
  <c r="D42" i="3"/>
  <c r="E42" i="3"/>
  <c r="C44" i="3" l="1"/>
  <c r="F44" i="3" s="1"/>
  <c r="D43" i="3"/>
  <c r="E43" i="3"/>
  <c r="C45" i="3" l="1"/>
  <c r="F45" i="3" s="1"/>
  <c r="E44" i="3"/>
  <c r="D44" i="3"/>
  <c r="E45" i="3" l="1"/>
  <c r="D45" i="3"/>
  <c r="C46" i="3"/>
  <c r="F46" i="3" s="1"/>
  <c r="C47" i="3" l="1"/>
  <c r="F47" i="3" s="1"/>
  <c r="D46" i="3"/>
  <c r="E46" i="3"/>
  <c r="D47" i="3" l="1"/>
  <c r="E47" i="3"/>
  <c r="C48" i="3"/>
  <c r="F48" i="3" s="1"/>
  <c r="C49" i="3" l="1"/>
  <c r="F49" i="3" s="1"/>
  <c r="E48" i="3"/>
  <c r="D48" i="3"/>
  <c r="E49" i="3" l="1"/>
  <c r="C50" i="3"/>
  <c r="F50" i="3" s="1"/>
  <c r="D49" i="3"/>
  <c r="C51" i="3" l="1"/>
  <c r="F51" i="3" s="1"/>
  <c r="E50" i="3"/>
  <c r="D50" i="3"/>
  <c r="D51" i="3" l="1"/>
  <c r="E51" i="3"/>
  <c r="C52" i="3"/>
  <c r="F52" i="3" s="1"/>
  <c r="E52" i="3" l="1"/>
  <c r="C53" i="3"/>
  <c r="F53" i="3" s="1"/>
  <c r="D52" i="3"/>
  <c r="E53" i="3" l="1"/>
  <c r="C54" i="3"/>
  <c r="F54" i="3" s="1"/>
  <c r="D53" i="3"/>
  <c r="C55" i="3" l="1"/>
  <c r="F55" i="3" s="1"/>
  <c r="E54" i="3"/>
  <c r="D54" i="3"/>
  <c r="E55" i="3" l="1"/>
  <c r="C56" i="3"/>
  <c r="F56" i="3" s="1"/>
  <c r="D55" i="3"/>
  <c r="C57" i="3" l="1"/>
  <c r="F57" i="3" s="1"/>
  <c r="E56" i="3"/>
  <c r="D56" i="3"/>
  <c r="D57" i="3" l="1"/>
  <c r="C58" i="3"/>
  <c r="F58" i="3" s="1"/>
  <c r="E57" i="3"/>
  <c r="C59" i="3" l="1"/>
  <c r="F59" i="3" s="1"/>
  <c r="E58" i="3"/>
  <c r="D58" i="3"/>
  <c r="D59" i="3" l="1"/>
  <c r="C60" i="3"/>
  <c r="F60" i="3" s="1"/>
  <c r="E59" i="3"/>
  <c r="C61" i="3" l="1"/>
  <c r="F61" i="3" s="1"/>
  <c r="D60" i="3"/>
  <c r="E60" i="3"/>
  <c r="C62" i="3" l="1"/>
  <c r="F62" i="3" s="1"/>
  <c r="E61" i="3"/>
  <c r="D61" i="3"/>
  <c r="D62" i="3" l="1"/>
  <c r="C63" i="3"/>
  <c r="F63" i="3" s="1"/>
  <c r="E62" i="3"/>
  <c r="D63" i="3" l="1"/>
  <c r="C64" i="3"/>
  <c r="F64" i="3" s="1"/>
  <c r="E63" i="3"/>
  <c r="D64" i="3" l="1"/>
  <c r="E64" i="3"/>
  <c r="C65" i="3"/>
  <c r="F65" i="3" s="1"/>
  <c r="C66" i="3" l="1"/>
  <c r="F66" i="3" s="1"/>
  <c r="E65" i="3"/>
  <c r="D65" i="3"/>
  <c r="E66" i="3" l="1"/>
  <c r="D66" i="3"/>
  <c r="C67" i="3"/>
  <c r="F67" i="3" s="1"/>
  <c r="C68" i="3" l="1"/>
  <c r="F68" i="3" s="1"/>
  <c r="D67" i="3"/>
  <c r="E67" i="3"/>
  <c r="C69" i="3" l="1"/>
  <c r="F69" i="3" s="1"/>
  <c r="D68" i="3"/>
  <c r="E68" i="3"/>
  <c r="C70" i="3" l="1"/>
  <c r="F70" i="3" s="1"/>
  <c r="E69" i="3"/>
  <c r="D69" i="3"/>
  <c r="C71" i="3" l="1"/>
  <c r="F71" i="3" s="1"/>
  <c r="E70" i="3"/>
  <c r="D70" i="3"/>
  <c r="C72" i="3" l="1"/>
  <c r="F72" i="3" s="1"/>
  <c r="D71" i="3"/>
  <c r="E71" i="3"/>
  <c r="E72" i="3" l="1"/>
  <c r="C73" i="3"/>
  <c r="F73" i="3" s="1"/>
  <c r="D72" i="3"/>
  <c r="C74" i="3" l="1"/>
  <c r="F74" i="3" s="1"/>
  <c r="E73" i="3"/>
  <c r="D73" i="3"/>
  <c r="E74" i="3" l="1"/>
  <c r="D74" i="3"/>
  <c r="C75" i="3"/>
  <c r="F75" i="3" s="1"/>
  <c r="C76" i="3" l="1"/>
  <c r="F76" i="3" s="1"/>
  <c r="E75" i="3"/>
  <c r="D75" i="3"/>
  <c r="E76" i="3" l="1"/>
  <c r="C77" i="3"/>
  <c r="F77" i="3" s="1"/>
  <c r="D76" i="3"/>
  <c r="E77" i="3" l="1"/>
  <c r="C78" i="3"/>
  <c r="F78" i="3" s="1"/>
  <c r="D77" i="3"/>
  <c r="E78" i="3" l="1"/>
  <c r="C79" i="3"/>
  <c r="F79" i="3" s="1"/>
  <c r="D78" i="3"/>
  <c r="C80" i="3" l="1"/>
  <c r="F80" i="3" s="1"/>
  <c r="D79" i="3"/>
  <c r="E79" i="3"/>
  <c r="D80" i="3" l="1"/>
  <c r="E80" i="3"/>
  <c r="C81" i="3"/>
  <c r="F81" i="3" s="1"/>
  <c r="D81" i="3" l="1"/>
  <c r="C82" i="3"/>
  <c r="F82" i="3" s="1"/>
  <c r="E81" i="3"/>
  <c r="C83" i="3" l="1"/>
  <c r="F83" i="3" s="1"/>
  <c r="D82" i="3"/>
  <c r="E82" i="3"/>
  <c r="E83" i="3" l="1"/>
  <c r="C84" i="3"/>
  <c r="F84" i="3" s="1"/>
  <c r="D83" i="3"/>
  <c r="E84" i="3" l="1"/>
  <c r="D84" i="3"/>
  <c r="C85" i="3"/>
  <c r="F85" i="3" s="1"/>
  <c r="D85" i="3" l="1"/>
  <c r="C86" i="3"/>
  <c r="F86" i="3" s="1"/>
  <c r="E85" i="3"/>
  <c r="C87" i="3" l="1"/>
  <c r="F87" i="3" s="1"/>
  <c r="E86" i="3"/>
  <c r="D86" i="3"/>
  <c r="E87" i="3" l="1"/>
  <c r="D87" i="3"/>
  <c r="C88" i="3"/>
  <c r="F88" i="3" s="1"/>
  <c r="D88" i="3" l="1"/>
  <c r="E88" i="3"/>
  <c r="C89" i="3"/>
  <c r="F89" i="3" s="1"/>
  <c r="C90" i="3" l="1"/>
  <c r="F90" i="3" s="1"/>
  <c r="E89" i="3"/>
  <c r="D89" i="3"/>
  <c r="D90" i="3" l="1"/>
  <c r="C91" i="3"/>
  <c r="F91" i="3" s="1"/>
  <c r="E90" i="3"/>
  <c r="E91" i="3" l="1"/>
  <c r="D91" i="3"/>
  <c r="C92" i="3"/>
  <c r="F92" i="3" s="1"/>
  <c r="D92" i="3" l="1"/>
  <c r="C93" i="3"/>
  <c r="F93" i="3" s="1"/>
  <c r="E92" i="3"/>
  <c r="E93" i="3" l="1"/>
  <c r="C94" i="3"/>
  <c r="F94" i="3" s="1"/>
  <c r="D93" i="3"/>
  <c r="D94" i="3" l="1"/>
  <c r="C95" i="3"/>
  <c r="F95" i="3" s="1"/>
  <c r="E94" i="3"/>
  <c r="C96" i="3" l="1"/>
  <c r="F96" i="3" s="1"/>
  <c r="D95" i="3"/>
  <c r="E95" i="3"/>
  <c r="C97" i="3" l="1"/>
  <c r="F97" i="3" s="1"/>
  <c r="D96" i="3"/>
  <c r="E96" i="3"/>
  <c r="C98" i="3" l="1"/>
  <c r="F98" i="3" s="1"/>
  <c r="E97" i="3"/>
  <c r="D97" i="3"/>
  <c r="C99" i="3" l="1"/>
  <c r="F99" i="3" s="1"/>
  <c r="E98" i="3"/>
  <c r="D98" i="3"/>
  <c r="E99" i="3" l="1"/>
  <c r="C100" i="3"/>
  <c r="F100" i="3" s="1"/>
  <c r="D99" i="3"/>
  <c r="E100" i="3" l="1"/>
  <c r="D100" i="3"/>
  <c r="C101" i="3"/>
  <c r="F101" i="3" s="1"/>
  <c r="C102" i="3" l="1"/>
  <c r="F102" i="3" s="1"/>
  <c r="E101" i="3"/>
  <c r="D101" i="3"/>
  <c r="E102" i="3" l="1"/>
  <c r="D102" i="3"/>
  <c r="C103" i="3"/>
  <c r="F103" i="3" s="1"/>
  <c r="E103" i="3" l="1"/>
  <c r="D103" i="3"/>
  <c r="C104" i="3"/>
  <c r="F104" i="3" s="1"/>
  <c r="C105" i="3" l="1"/>
  <c r="F105" i="3" s="1"/>
  <c r="D104" i="3"/>
  <c r="E104" i="3"/>
  <c r="C106" i="3" l="1"/>
  <c r="F106" i="3" s="1"/>
  <c r="E105" i="3"/>
  <c r="D105" i="3"/>
  <c r="E106" i="3" l="1"/>
  <c r="C107" i="3"/>
  <c r="F107" i="3" s="1"/>
  <c r="D106" i="3"/>
  <c r="D107" i="3" l="1"/>
  <c r="C108" i="3"/>
  <c r="F108" i="3" s="1"/>
  <c r="E107" i="3"/>
  <c r="D108" i="3" l="1"/>
  <c r="E108" i="3"/>
  <c r="C109" i="3"/>
  <c r="F109" i="3" s="1"/>
  <c r="E109" i="3" l="1"/>
  <c r="D109" i="3"/>
  <c r="C110" i="3"/>
  <c r="F110" i="3" s="1"/>
  <c r="E110" i="3" l="1"/>
  <c r="C111" i="3"/>
  <c r="F111" i="3" s="1"/>
  <c r="D110" i="3"/>
  <c r="D111" i="3" l="1"/>
  <c r="C112" i="3"/>
  <c r="F112" i="3" s="1"/>
  <c r="E111" i="3"/>
  <c r="D112" i="3" l="1"/>
  <c r="C113" i="3"/>
  <c r="F113" i="3" s="1"/>
  <c r="E112" i="3"/>
  <c r="E113" i="3" l="1"/>
  <c r="D113" i="3"/>
  <c r="C114" i="3"/>
  <c r="F114" i="3" s="1"/>
  <c r="C115" i="3" l="1"/>
  <c r="F115" i="3" s="1"/>
  <c r="E114" i="3"/>
  <c r="D114" i="3"/>
  <c r="C116" i="3" l="1"/>
  <c r="F116" i="3" s="1"/>
  <c r="D115" i="3"/>
  <c r="E115" i="3"/>
  <c r="D116" i="3" l="1"/>
  <c r="E116" i="3"/>
  <c r="C117" i="3"/>
  <c r="F117" i="3" s="1"/>
  <c r="E117" i="3" l="1"/>
  <c r="D117" i="3"/>
  <c r="C118" i="3"/>
  <c r="F118" i="3" s="1"/>
  <c r="C119" i="3" l="1"/>
  <c r="F119" i="3" s="1"/>
  <c r="E118" i="3"/>
  <c r="D118" i="3"/>
  <c r="D119" i="3" l="1"/>
  <c r="E119" i="3"/>
  <c r="C120" i="3"/>
  <c r="F120" i="3" s="1"/>
  <c r="D120" i="3" l="1"/>
  <c r="C121" i="3"/>
  <c r="F121" i="3" s="1"/>
  <c r="E120" i="3"/>
  <c r="D121" i="3" l="1"/>
  <c r="C122" i="3"/>
  <c r="F122" i="3" s="1"/>
  <c r="E121" i="3"/>
  <c r="E122" i="3" l="1"/>
  <c r="C123" i="3"/>
  <c r="F123" i="3" s="1"/>
  <c r="D122" i="3"/>
  <c r="C124" i="3" l="1"/>
  <c r="F124" i="3" s="1"/>
  <c r="D123" i="3"/>
  <c r="E123" i="3"/>
  <c r="E124" i="3" l="1"/>
  <c r="C125" i="3"/>
  <c r="F125" i="3" s="1"/>
  <c r="D124" i="3"/>
  <c r="E125" i="3" l="1"/>
  <c r="D125" i="3"/>
  <c r="C126" i="3"/>
  <c r="F126" i="3" s="1"/>
  <c r="C127" i="3" l="1"/>
  <c r="F127" i="3" s="1"/>
  <c r="D126" i="3"/>
  <c r="E126" i="3"/>
  <c r="C128" i="3" l="1"/>
  <c r="F128" i="3" s="1"/>
  <c r="E127" i="3"/>
  <c r="D127" i="3"/>
  <c r="C129" i="3" l="1"/>
  <c r="F129" i="3" s="1"/>
  <c r="D128" i="3"/>
  <c r="E128" i="3"/>
  <c r="E129" i="3" l="1"/>
  <c r="C130" i="3"/>
  <c r="F130" i="3" s="1"/>
  <c r="D129" i="3"/>
  <c r="D130" i="3" l="1"/>
  <c r="E130" i="3"/>
  <c r="C131" i="3"/>
  <c r="F131" i="3" s="1"/>
  <c r="C132" i="3" l="1"/>
  <c r="F132" i="3" s="1"/>
  <c r="D131" i="3"/>
  <c r="E131" i="3"/>
  <c r="E132" i="3" l="1"/>
  <c r="C133" i="3"/>
  <c r="F133" i="3" s="1"/>
  <c r="D132" i="3"/>
  <c r="D133" i="3" l="1"/>
  <c r="C134" i="3"/>
  <c r="F134" i="3" s="1"/>
  <c r="E133" i="3"/>
  <c r="E134" i="3" l="1"/>
  <c r="D134" i="3"/>
  <c r="C135" i="3"/>
  <c r="F135" i="3" s="1"/>
  <c r="C136" i="3" l="1"/>
  <c r="F136" i="3" s="1"/>
  <c r="E135" i="3"/>
  <c r="D135" i="3"/>
  <c r="D136" i="3" l="1"/>
  <c r="C137" i="3"/>
  <c r="F137" i="3" s="1"/>
  <c r="E136" i="3"/>
  <c r="E137" i="3" l="1"/>
  <c r="C138" i="3"/>
  <c r="F138" i="3" s="1"/>
  <c r="D137" i="3"/>
  <c r="C139" i="3" l="1"/>
  <c r="F139" i="3" s="1"/>
  <c r="D138" i="3"/>
  <c r="E138" i="3"/>
  <c r="D139" i="3" l="1"/>
  <c r="C140" i="3"/>
  <c r="F140" i="3" s="1"/>
  <c r="E139" i="3"/>
  <c r="E140" i="3" l="1"/>
  <c r="D140" i="3"/>
  <c r="C141" i="3"/>
  <c r="F141" i="3" s="1"/>
  <c r="E141" i="3" l="1"/>
  <c r="C142" i="3"/>
  <c r="F142" i="3" s="1"/>
  <c r="D141" i="3"/>
  <c r="E142" i="3" l="1"/>
  <c r="D142" i="3"/>
  <c r="C143" i="3"/>
  <c r="F143" i="3" s="1"/>
  <c r="D143" i="3" l="1"/>
  <c r="C144" i="3"/>
  <c r="F144" i="3" s="1"/>
  <c r="E143" i="3"/>
  <c r="D144" i="3" l="1"/>
  <c r="E144" i="3"/>
  <c r="C145" i="3"/>
  <c r="F145" i="3" s="1"/>
  <c r="E145" i="3" l="1"/>
  <c r="D145" i="3"/>
  <c r="C146" i="3"/>
  <c r="F146" i="3" s="1"/>
  <c r="D146" i="3" l="1"/>
  <c r="E146" i="3"/>
  <c r="C147" i="3"/>
  <c r="F147" i="3" s="1"/>
  <c r="E147" i="3" l="1"/>
  <c r="C148" i="3"/>
  <c r="F148" i="3" s="1"/>
  <c r="D147" i="3"/>
  <c r="D148" i="3" l="1"/>
  <c r="C149" i="3"/>
  <c r="F149" i="3" s="1"/>
  <c r="E148" i="3"/>
  <c r="C150" i="3" l="1"/>
  <c r="F150" i="3" s="1"/>
  <c r="E149" i="3"/>
  <c r="D149" i="3"/>
  <c r="E150" i="3" l="1"/>
  <c r="D150" i="3"/>
  <c r="C151" i="3"/>
  <c r="F151" i="3" s="1"/>
  <c r="E151" i="3" l="1"/>
  <c r="D151" i="3"/>
  <c r="C152" i="3"/>
  <c r="F152" i="3" s="1"/>
  <c r="C153" i="3" l="1"/>
  <c r="F153" i="3" s="1"/>
  <c r="D152" i="3"/>
  <c r="E152" i="3"/>
  <c r="D153" i="3" l="1"/>
  <c r="C154" i="3"/>
  <c r="F154" i="3" s="1"/>
  <c r="E153" i="3"/>
  <c r="C155" i="3" l="1"/>
  <c r="F155" i="3" s="1"/>
  <c r="E154" i="3"/>
  <c r="D154" i="3"/>
  <c r="D155" i="3" l="1"/>
  <c r="C156" i="3"/>
  <c r="F156" i="3" s="1"/>
  <c r="E155" i="3"/>
  <c r="E156" i="3" l="1"/>
  <c r="C157" i="3"/>
  <c r="F157" i="3" s="1"/>
  <c r="D156" i="3"/>
  <c r="D157" i="3" l="1"/>
  <c r="E157" i="3"/>
  <c r="C158" i="3"/>
  <c r="F158" i="3" s="1"/>
  <c r="D158" i="3" l="1"/>
  <c r="E158" i="3"/>
  <c r="C159" i="3"/>
  <c r="F159" i="3" s="1"/>
  <c r="E159" i="3" l="1"/>
  <c r="D159" i="3"/>
  <c r="C160" i="3"/>
  <c r="F160" i="3" s="1"/>
  <c r="D160" i="3" l="1"/>
  <c r="E160" i="3"/>
  <c r="C161" i="3"/>
  <c r="F161" i="3" s="1"/>
  <c r="D161" i="3" l="1"/>
  <c r="E161" i="3"/>
  <c r="C162" i="3"/>
  <c r="F162" i="3" s="1"/>
  <c r="E162" i="3" l="1"/>
  <c r="D162" i="3"/>
  <c r="C163" i="3"/>
  <c r="F163" i="3" s="1"/>
  <c r="C164" i="3" l="1"/>
  <c r="F164" i="3" s="1"/>
  <c r="D163" i="3"/>
  <c r="E163" i="3"/>
  <c r="D164" i="3" l="1"/>
  <c r="C165" i="3"/>
  <c r="F165" i="3" s="1"/>
  <c r="E164" i="3"/>
  <c r="C166" i="3" l="1"/>
  <c r="F166" i="3" s="1"/>
  <c r="E165" i="3"/>
  <c r="D165" i="3"/>
  <c r="C167" i="3" l="1"/>
  <c r="F167" i="3" s="1"/>
  <c r="D166" i="3"/>
  <c r="E166" i="3"/>
  <c r="D167" i="3" l="1"/>
  <c r="E167" i="3"/>
  <c r="C168" i="3"/>
  <c r="F168" i="3" s="1"/>
  <c r="D168" i="3" l="1"/>
  <c r="E168" i="3"/>
  <c r="C169" i="3"/>
  <c r="F169" i="3" s="1"/>
  <c r="C170" i="3" l="1"/>
  <c r="F170" i="3" s="1"/>
  <c r="D169" i="3"/>
  <c r="E169" i="3"/>
  <c r="D170" i="3" l="1"/>
  <c r="C171" i="3"/>
  <c r="F171" i="3" s="1"/>
  <c r="E170" i="3"/>
  <c r="E171" i="3" l="1"/>
  <c r="D171" i="3"/>
  <c r="C172" i="3"/>
  <c r="F172" i="3" s="1"/>
  <c r="C173" i="3" l="1"/>
  <c r="F173" i="3" s="1"/>
  <c r="E172" i="3"/>
  <c r="D172" i="3"/>
  <c r="D173" i="3" l="1"/>
  <c r="E173" i="3"/>
  <c r="C174" i="3"/>
  <c r="F174" i="3" s="1"/>
  <c r="E174" i="3" l="1"/>
  <c r="C175" i="3"/>
  <c r="F175" i="3" s="1"/>
  <c r="D174" i="3"/>
  <c r="C176" i="3" l="1"/>
  <c r="F176" i="3" s="1"/>
  <c r="E175" i="3"/>
  <c r="D175" i="3"/>
  <c r="C177" i="3" l="1"/>
  <c r="F177" i="3" s="1"/>
  <c r="D176" i="3"/>
  <c r="E176" i="3"/>
  <c r="E177" i="3" l="1"/>
  <c r="C178" i="3"/>
  <c r="F178" i="3" s="1"/>
  <c r="D177" i="3"/>
  <c r="C179" i="3" l="1"/>
  <c r="F179" i="3" s="1"/>
  <c r="E178" i="3"/>
  <c r="D178" i="3"/>
  <c r="C180" i="3" l="1"/>
  <c r="F180" i="3" s="1"/>
  <c r="D179" i="3"/>
  <c r="E179" i="3"/>
  <c r="D180" i="3" l="1"/>
  <c r="E180" i="3"/>
  <c r="C181" i="3"/>
  <c r="F181" i="3" s="1"/>
  <c r="C182" i="3" l="1"/>
  <c r="F182" i="3" s="1"/>
  <c r="D181" i="3"/>
  <c r="E181" i="3"/>
  <c r="D182" i="3" l="1"/>
  <c r="E182" i="3"/>
  <c r="C183" i="3"/>
  <c r="F183" i="3" s="1"/>
  <c r="E183" i="3" l="1"/>
  <c r="D183" i="3"/>
  <c r="C184" i="3"/>
  <c r="F184" i="3" s="1"/>
  <c r="E184" i="3" l="1"/>
  <c r="C185" i="3"/>
  <c r="F185" i="3" s="1"/>
  <c r="D184" i="3"/>
  <c r="C186" i="3" l="1"/>
  <c r="F186" i="3" s="1"/>
  <c r="E185" i="3"/>
  <c r="D185" i="3"/>
  <c r="D186" i="3" l="1"/>
  <c r="C187" i="3"/>
  <c r="F187" i="3" s="1"/>
  <c r="E186" i="3"/>
  <c r="D187" i="3" l="1"/>
  <c r="E187" i="3"/>
  <c r="C188" i="3"/>
  <c r="F188" i="3" s="1"/>
  <c r="D188" i="3" l="1"/>
  <c r="C189" i="3"/>
  <c r="F189" i="3" s="1"/>
  <c r="E188" i="3"/>
  <c r="C190" i="3" l="1"/>
  <c r="F190" i="3" s="1"/>
  <c r="E189" i="3"/>
  <c r="D189" i="3"/>
  <c r="E190" i="3" l="1"/>
  <c r="D190" i="3"/>
  <c r="C191" i="3"/>
  <c r="F191" i="3" s="1"/>
  <c r="E191" i="3" l="1"/>
  <c r="C192" i="3"/>
  <c r="F192" i="3" s="1"/>
  <c r="D191" i="3"/>
  <c r="C193" i="3" l="1"/>
  <c r="F193" i="3" s="1"/>
  <c r="D192" i="3"/>
  <c r="E192" i="3"/>
  <c r="E193" i="3" l="1"/>
  <c r="C194" i="3"/>
  <c r="F194" i="3" s="1"/>
  <c r="D193" i="3"/>
  <c r="D194" i="3" l="1"/>
  <c r="E194" i="3"/>
  <c r="C195" i="3"/>
  <c r="F195" i="3" s="1"/>
  <c r="D195" i="3" l="1"/>
  <c r="E195" i="3"/>
  <c r="C196" i="3"/>
  <c r="F196" i="3" s="1"/>
  <c r="E196" i="3" l="1"/>
  <c r="D196" i="3"/>
  <c r="C197" i="3"/>
  <c r="F197" i="3" s="1"/>
  <c r="E197" i="3" l="1"/>
  <c r="C198" i="3"/>
  <c r="F198" i="3" s="1"/>
  <c r="D197" i="3"/>
  <c r="D198" i="3" l="1"/>
  <c r="C199" i="3"/>
  <c r="F199" i="3" s="1"/>
  <c r="E198" i="3"/>
  <c r="C200" i="3" l="1"/>
  <c r="F200" i="3" s="1"/>
  <c r="E199" i="3"/>
  <c r="D199" i="3"/>
  <c r="E200" i="3" l="1"/>
  <c r="D200" i="3"/>
  <c r="C201" i="3"/>
  <c r="F201" i="3" l="1"/>
  <c r="C202" i="3"/>
  <c r="E201" i="3"/>
  <c r="D201" i="3"/>
  <c r="D202" i="3" l="1"/>
  <c r="F202" i="3"/>
  <c r="E202" i="3"/>
  <c r="C203" i="3"/>
  <c r="D203" i="3" l="1"/>
  <c r="E203" i="3"/>
  <c r="C204" i="3"/>
  <c r="F203" i="3"/>
  <c r="E204" i="3" l="1"/>
  <c r="F204" i="3"/>
  <c r="D204" i="3"/>
  <c r="C205" i="3"/>
  <c r="D205" i="3" l="1"/>
  <c r="E205" i="3"/>
  <c r="F205" i="3"/>
</calcChain>
</file>

<file path=xl/sharedStrings.xml><?xml version="1.0" encoding="utf-8"?>
<sst xmlns="http://schemas.openxmlformats.org/spreadsheetml/2006/main" count="154" uniqueCount="136">
  <si>
    <t xml:space="preserve"> </t>
  </si>
  <si>
    <t>DATA REGISTRATION TEMPLATE &amp; INSTRUCTIONS</t>
  </si>
  <si>
    <t>FRANCHISE NAME:</t>
  </si>
  <si>
    <t>COMPLETE THE PERSONNEL DATA FOR THE RELEVANT REPORTING PERIOD</t>
  </si>
  <si>
    <t>TIPS TO COMPLETE:</t>
  </si>
  <si>
    <t>A head count of 1.00 equates to a Full Time staff member</t>
  </si>
  <si>
    <t>Where a staff member works across both divisions, split the head count accordingly (0.5 each)</t>
  </si>
  <si>
    <t>COMPLETE THE PROPERTY MANAGEMENT OPERATING DATA SHEET FOR THE RELEVANT PERIOD</t>
  </si>
  <si>
    <t>COMPLETE PROFIT/LOSS DATA SHEET FOR THE RELEVANT REPORTING PERIOD</t>
  </si>
  <si>
    <t xml:space="preserve">There is only one template to complete which includes Sales and Property Management data. </t>
  </si>
  <si>
    <t>Please separate Sales and Property Management Data into the appropriate columns and ensure the totals balance to the totals for your office.</t>
  </si>
  <si>
    <t xml:space="preserve">We have summarised a number of profit and loss items to simplify the submission process. </t>
  </si>
  <si>
    <t>Please DO NOT amend the template in anyway - match your chart of accounts on a "best fit" basis.</t>
  </si>
  <si>
    <t>Please ensure you report your advertising costs as gross figures - i.e. income and expense separately to ensure VPA / Landlord recovery rates can be compared</t>
  </si>
  <si>
    <t>accurately.</t>
  </si>
  <si>
    <t>SUBMIT THE COMPLETED WORKSHEET</t>
  </si>
  <si>
    <t>For confidentiality reasons and same as in prior years, only Business Owners who have pre-registered and submitted their figures can attend the Interfirm sessions.</t>
  </si>
  <si>
    <t xml:space="preserve">The focus of the Workshops is to benchmark the productivity, profitability and performance of your business using a range of key performance indicators. </t>
  </si>
  <si>
    <t xml:space="preserve">Every Business Owner who registers and supplies their financial data will receive a personalised Interfirm Comparison Workbook. </t>
  </si>
  <si>
    <t>Please submit to:</t>
  </si>
  <si>
    <t>CONTACT FOR ASSISTANCE:</t>
  </si>
  <si>
    <t>If you require assistance in anyway completing this template, please don't hesitate to get in contact:</t>
  </si>
  <si>
    <t>REPORTING PERIOD (12 MONTHS ENDING):</t>
  </si>
  <si>
    <t>PERSONNEL DATA</t>
  </si>
  <si>
    <t>Personnel Numbers Employed for the Reporting Period</t>
  </si>
  <si>
    <t>SALES DIVISION</t>
  </si>
  <si>
    <t xml:space="preserve">PROPERTY MANAGEMENT DIVISION                </t>
  </si>
  <si>
    <t>TOTAL</t>
  </si>
  <si>
    <t>Property Managers</t>
  </si>
  <si>
    <t>Business Development Managers (non-selling)</t>
  </si>
  <si>
    <t>Administration/Clerical Staff (non-selling)</t>
  </si>
  <si>
    <t>Owners (not managing an office)</t>
  </si>
  <si>
    <t>TOTAL OFFICE HEAD COUNT</t>
  </si>
  <si>
    <r>
      <t xml:space="preserve">Where an owner is </t>
    </r>
    <r>
      <rPr>
        <b/>
        <sz val="10"/>
        <rFont val="Calibri"/>
        <family val="2"/>
        <scheme val="minor"/>
      </rPr>
      <t>not</t>
    </r>
    <r>
      <rPr>
        <sz val="10"/>
        <rFont val="Calibri"/>
        <family val="2"/>
        <scheme val="minor"/>
      </rPr>
      <t xml:space="preserve"> managing an office, salary cost will be excluded from reporting KPI </t>
    </r>
    <r>
      <rPr>
        <i/>
        <sz val="10"/>
        <rFont val="Calibri"/>
        <family val="2"/>
        <scheme val="minor"/>
      </rPr>
      <t>Net profit excluding owner salaries</t>
    </r>
    <r>
      <rPr>
        <sz val="10"/>
        <rFont val="Calibri"/>
        <family val="2"/>
        <scheme val="minor"/>
      </rPr>
      <t>.</t>
    </r>
  </si>
  <si>
    <r>
      <t xml:space="preserve">Where an owner </t>
    </r>
    <r>
      <rPr>
        <b/>
        <sz val="10"/>
        <rFont val="Calibri"/>
        <family val="2"/>
        <scheme val="minor"/>
      </rPr>
      <t xml:space="preserve">is </t>
    </r>
    <r>
      <rPr>
        <sz val="10"/>
        <rFont val="Calibri"/>
        <family val="2"/>
        <scheme val="minor"/>
      </rPr>
      <t xml:space="preserve">managing an office, salary cost up to $100,000 will be allocated for a Manager salary before reporting KPI </t>
    </r>
    <r>
      <rPr>
        <i/>
        <sz val="10"/>
        <rFont val="Calibri"/>
        <family val="2"/>
        <scheme val="minor"/>
      </rPr>
      <t>Net profit excluding owner salaries</t>
    </r>
    <r>
      <rPr>
        <sz val="10"/>
        <rFont val="Calibri"/>
        <family val="2"/>
        <scheme val="minor"/>
      </rPr>
      <t>.</t>
    </r>
  </si>
  <si>
    <t>PROFIT &amp; LOSS DATA</t>
  </si>
  <si>
    <t>Profit &amp; Loss for the Reporting Period</t>
  </si>
  <si>
    <t>REVENUE FROM TRADING</t>
  </si>
  <si>
    <t>Commission Income - Sales</t>
  </si>
  <si>
    <t>Commission - Other</t>
  </si>
  <si>
    <t>Total Commission Income - Sales</t>
  </si>
  <si>
    <t>Advertising Recoveries (property advertising income from vendor)</t>
  </si>
  <si>
    <r>
      <t xml:space="preserve">VPA Recovery Income </t>
    </r>
    <r>
      <rPr>
        <sz val="8"/>
        <rFont val="Calibri"/>
        <family val="2"/>
        <scheme val="minor"/>
      </rPr>
      <t>(Gross amount is required; gross expense is reported below)</t>
    </r>
  </si>
  <si>
    <t>Total Advertising Recoveries</t>
  </si>
  <si>
    <t>Property Management Revenue</t>
  </si>
  <si>
    <t>Management Fees</t>
  </si>
  <si>
    <t>Letting Fees</t>
  </si>
  <si>
    <t>Other Property Management Revenue</t>
  </si>
  <si>
    <t>Total Property Management Revenue</t>
  </si>
  <si>
    <t>Other Income</t>
  </si>
  <si>
    <t>Mortgage Broking Referral Fees/Commissions</t>
  </si>
  <si>
    <t>Total Other Income</t>
  </si>
  <si>
    <t>TOTAL REVENUE FROM TRADING</t>
  </si>
  <si>
    <t>DIRECT OPERATING COSTS</t>
  </si>
  <si>
    <t>Franchise Fees</t>
  </si>
  <si>
    <t>Gross Franchise Fees</t>
  </si>
  <si>
    <r>
      <t xml:space="preserve">Less: Rebates Received </t>
    </r>
    <r>
      <rPr>
        <b/>
        <sz val="10"/>
        <color rgb="FFFF0000"/>
        <rFont val="Calibri"/>
        <family val="2"/>
        <scheme val="minor"/>
      </rPr>
      <t>(please enter as a negative)</t>
    </r>
  </si>
  <si>
    <t>Net Franchise Fees</t>
  </si>
  <si>
    <t>Owners (selling commissions)</t>
  </si>
  <si>
    <t>Sales Consultants</t>
  </si>
  <si>
    <t>Total Staff Salary/Commission Costs</t>
  </si>
  <si>
    <t>Other Direct Operating Costs</t>
  </si>
  <si>
    <t>Commissions / referrals to non-staff members</t>
  </si>
  <si>
    <t>TOTAL DIRECT OPERATING COSTS</t>
  </si>
  <si>
    <t>GROSS PROFIT FROM OPERATIONS</t>
  </si>
  <si>
    <t>OVERHEAD COSTS</t>
  </si>
  <si>
    <t>Advertising and Promotion Costs</t>
  </si>
  <si>
    <t>Vendor / Landlord Property Advertising Expense</t>
  </si>
  <si>
    <t xml:space="preserve">                (VPA expense gross amount is required; gross income is reported in income)</t>
  </si>
  <si>
    <t>Total Advertising and Promotion Expense</t>
  </si>
  <si>
    <t>Salaries - BDM's (non-selling)</t>
  </si>
  <si>
    <t>Total Admin. and Support Staff Costs</t>
  </si>
  <si>
    <t>Premises / Occupancy Costs</t>
  </si>
  <si>
    <t>Information Technology Costs</t>
  </si>
  <si>
    <t>Motor Vehicle Costs</t>
  </si>
  <si>
    <t>Training and Development Costs</t>
  </si>
  <si>
    <t>Interest Expense</t>
  </si>
  <si>
    <t>Other Administration Costs</t>
  </si>
  <si>
    <t>TOTAL OVERHEAD COSTS</t>
  </si>
  <si>
    <t>NET PROFIT BEFORE TAX</t>
  </si>
  <si>
    <t>Allocation of costs between the Sales and Property Management Divisions is a common query.  For the purposes of completing the Profit/Loss</t>
  </si>
  <si>
    <t>Data above, allocate shared costs proportionately based on the percentage of income (unless you have already split it out in your accounts).</t>
  </si>
  <si>
    <t>i.e.. if the Sales division income is 80% and the PM division income is 20%, allocate 20% of shared costs to PM.</t>
  </si>
  <si>
    <t>Managers/Owners (managing an office)</t>
  </si>
  <si>
    <t>Commission - Sales</t>
  </si>
  <si>
    <t>Professional fees and Insurance Expense</t>
  </si>
  <si>
    <t>Advertising and Promotion Costs not charged to vendor / landlords</t>
  </si>
  <si>
    <t>REPORTING PERIOD (MOST RECENT 12 MONTH PERIOD):</t>
  </si>
  <si>
    <t>VPA</t>
  </si>
  <si>
    <r>
      <t xml:space="preserve">Administration and Support Staff Costs </t>
    </r>
    <r>
      <rPr>
        <b/>
        <sz val="11"/>
        <color indexed="10"/>
        <rFont val="Calibri"/>
        <family val="2"/>
        <scheme val="minor"/>
      </rPr>
      <t>(Non-Selling staff)</t>
    </r>
  </si>
  <si>
    <r>
      <t>Staff Salary / Commissions</t>
    </r>
    <r>
      <rPr>
        <b/>
        <sz val="11"/>
        <color indexed="10"/>
        <rFont val="Calibri"/>
        <family val="2"/>
        <scheme val="minor"/>
      </rPr>
      <t xml:space="preserve"> (selling staff)</t>
    </r>
  </si>
  <si>
    <t>Other Sales / PM Staff Salary Costs (car allowances, FBT, Workcover etc.)</t>
  </si>
  <si>
    <t>e.g. rent, utilities, cleaning, security, repairs, rates</t>
  </si>
  <si>
    <t>e.g. fuel, registration, insurance, repairs and maintenance, lease payments (where not paid as an allowance or salary)</t>
  </si>
  <si>
    <t>e.g. seminars, course materials, other training costs</t>
  </si>
  <si>
    <t>e.g. accounting, audit, legal, management consulting fees, professional indemnity, public liability, contents</t>
  </si>
  <si>
    <t>e.g. interest on purchase of rent roll, interest on business loan</t>
  </si>
  <si>
    <t>Where staff members works Part Time; round to the nearest half person (0.5)</t>
  </si>
  <si>
    <t>All financial data provided is EXCLUSIVE OF GST and should be in exact dollars</t>
  </si>
  <si>
    <t>Where a staff member works Part Time; round to the nearest half person (0.5)</t>
  </si>
  <si>
    <t>Other Income - please specify</t>
  </si>
  <si>
    <t>OFFICE NAME (if applicable - see note below):</t>
  </si>
  <si>
    <t>IF YOU HAVE MULTIPLE OFFICES AND REQUIRE A REPORT FOR EACH OFFICE, PLEASE CONTACT ME TO DISCUSS (HOWEVER A SEPARATE FORM WILL BE REQUIRED FOR EACH OFFICE IN THAT CASE)</t>
  </si>
  <si>
    <t>OFFICE NAME (IF APPLICABLE):</t>
  </si>
  <si>
    <t>e.g. printing, stationery, copier charges, office consumables (not charged to vendor), bank charges, depreciation, subscriptions, donations, staff amenities, travel, entertainment, awards costs, freight, postage, office telephone, mobile phone, other administration costs</t>
  </si>
  <si>
    <t>e.g. IT consultants, IT repairs and maintenance, websites, CRM, Apps</t>
  </si>
  <si>
    <t>COMMENTS (if required)</t>
  </si>
  <si>
    <t>Please include Superannuation</t>
  </si>
  <si>
    <t>Please include Superannuation/Workcover.</t>
  </si>
  <si>
    <t>ID</t>
  </si>
  <si>
    <t>KPI</t>
  </si>
  <si>
    <t>Grouping</t>
  </si>
  <si>
    <t>Entry</t>
  </si>
  <si>
    <t>OFFICE AND OTHER</t>
  </si>
  <si>
    <t>How much VPA cost do you recover from customers as a percent of cost</t>
  </si>
  <si>
    <t>Landlord Recoveries (Gross amount is required; gross expense is reported below)</t>
  </si>
  <si>
    <t>Estimated time to fill in this report</t>
  </si>
  <si>
    <t>Print &amp; Digital Advertising, Sponsorship and Other</t>
  </si>
  <si>
    <t>Salaries - Owners (managing or not managing an office)</t>
  </si>
  <si>
    <t>Administration/Clerical and Support Staff Costs</t>
  </si>
  <si>
    <t>Franhise</t>
  </si>
  <si>
    <t>Office</t>
  </si>
  <si>
    <t>"GREY" shaded cells do not require data entry.</t>
  </si>
  <si>
    <t>interfirms@harcourts.net</t>
  </si>
  <si>
    <t>Australian Financial Controller</t>
  </si>
  <si>
    <t>0401141441</t>
  </si>
  <si>
    <t>Leah Haigh</t>
  </si>
  <si>
    <t>Mobile</t>
  </si>
  <si>
    <t>Email</t>
  </si>
  <si>
    <r>
      <t xml:space="preserve">WE ENCOURAGE THAT </t>
    </r>
    <r>
      <rPr>
        <b/>
        <u/>
        <sz val="10"/>
        <color theme="1"/>
        <rFont val="Calibri"/>
        <family val="2"/>
        <scheme val="minor"/>
      </rPr>
      <t>CONSOLIDATED DATA IS SUBMITTED FOR FRANCHISES WITH MULTIPLE OFFICES</t>
    </r>
    <r>
      <rPr>
        <b/>
        <sz val="10"/>
        <color theme="1"/>
        <rFont val="Calibri"/>
        <family val="2"/>
        <scheme val="minor"/>
      </rPr>
      <t xml:space="preserve"> - ONLY ONE FORM PER FRANCHISE</t>
    </r>
  </si>
  <si>
    <t>ALL DATA SUBMISSIONS ARE DUE BY FRIDAY 9 AUGUST 2024</t>
  </si>
  <si>
    <t>Finishing Staff Count as at 30 June 2024</t>
  </si>
  <si>
    <t>INTERFIRM COMPARISON - DATA REGISTRATION TEMPLATE 2024</t>
  </si>
  <si>
    <t>Finishing Staff Count as at 30 June 2023</t>
  </si>
  <si>
    <t>TOTAL OFFICE HEAD COUNT (Last Year 2023)</t>
  </si>
  <si>
    <t>INTERFIRMS COMPARISON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</si>
</sst>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\(#\)"/>
    <numFmt numFmtId="166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0"/>
      <color indexed="12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0"/>
      <name val="Arial"/>
      <family val="2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4" fillId="0" borderId="0"/>
    <xf numFmtId="44" fontId="21" fillId="0" borderId="0" applyFont="0" applyFill="0" applyBorder="0" applyAlignment="0" applyProtection="0"/>
  </cellStyleXfs>
  <cellXfs count="90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4" fontId="4" fillId="2" borderId="0" xfId="0" applyNumberFormat="1" applyFont="1" applyFill="1" applyAlignment="1">
      <alignment horizontal="centerContinuous"/>
    </xf>
    <xf numFmtId="0" fontId="5" fillId="2" borderId="0" xfId="0" applyFont="1" applyFill="1" applyAlignment="1">
      <alignment horizontal="left"/>
    </xf>
    <xf numFmtId="164" fontId="3" fillId="2" borderId="0" xfId="0" applyNumberFormat="1" applyFont="1" applyFill="1"/>
    <xf numFmtId="0" fontId="6" fillId="2" borderId="0" xfId="0" applyFont="1" applyFill="1" applyAlignment="1">
      <alignment horizontal="left"/>
    </xf>
    <xf numFmtId="0" fontId="5" fillId="2" borderId="0" xfId="0" applyFont="1" applyFill="1"/>
    <xf numFmtId="0" fontId="7" fillId="2" borderId="0" xfId="0" applyFont="1" applyFill="1"/>
    <xf numFmtId="165" fontId="2" fillId="3" borderId="0" xfId="0" applyNumberFormat="1" applyFont="1" applyFill="1"/>
    <xf numFmtId="0" fontId="8" fillId="2" borderId="0" xfId="0" applyFont="1" applyFill="1"/>
    <xf numFmtId="0" fontId="9" fillId="2" borderId="0" xfId="0" applyFont="1" applyFill="1"/>
    <xf numFmtId="0" fontId="3" fillId="2" borderId="0" xfId="0" quotePrefix="1" applyFont="1" applyFill="1"/>
    <xf numFmtId="0" fontId="3" fillId="0" borderId="0" xfId="0" applyFont="1"/>
    <xf numFmtId="0" fontId="3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4" fontId="7" fillId="2" borderId="0" xfId="0" applyNumberFormat="1" applyFont="1" applyFill="1"/>
    <xf numFmtId="0" fontId="10" fillId="2" borderId="0" xfId="0" applyFont="1" applyFill="1"/>
    <xf numFmtId="0" fontId="11" fillId="2" borderId="0" xfId="0" applyFont="1" applyFill="1"/>
    <xf numFmtId="0" fontId="7" fillId="2" borderId="0" xfId="0" quotePrefix="1" applyFont="1" applyFill="1"/>
    <xf numFmtId="164" fontId="12" fillId="2" borderId="0" xfId="1" applyNumberFormat="1" applyFont="1" applyFill="1" applyBorder="1" applyAlignment="1" applyProtection="1"/>
    <xf numFmtId="165" fontId="3" fillId="3" borderId="0" xfId="0" applyNumberFormat="1" applyFont="1" applyFill="1"/>
    <xf numFmtId="0" fontId="13" fillId="2" borderId="0" xfId="0" applyFont="1" applyFill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2" applyFont="1" applyFill="1"/>
    <xf numFmtId="0" fontId="13" fillId="2" borderId="0" xfId="2" applyFont="1" applyFill="1" applyAlignment="1">
      <alignment horizontal="left"/>
    </xf>
    <xf numFmtId="0" fontId="7" fillId="2" borderId="0" xfId="2" applyFont="1" applyFill="1" applyAlignment="1">
      <alignment horizontal="left"/>
    </xf>
    <xf numFmtId="164" fontId="3" fillId="2" borderId="0" xfId="2" applyNumberFormat="1" applyFont="1" applyFill="1"/>
    <xf numFmtId="164" fontId="3" fillId="0" borderId="0" xfId="0" applyNumberFormat="1" applyFont="1"/>
    <xf numFmtId="164" fontId="1" fillId="2" borderId="0" xfId="1" applyNumberFormat="1" applyFill="1" applyBorder="1" applyAlignment="1" applyProtection="1"/>
    <xf numFmtId="0" fontId="17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17" fillId="2" borderId="0" xfId="0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18" fillId="0" borderId="0" xfId="2" applyFont="1" applyAlignment="1">
      <alignment vertical="center"/>
    </xf>
    <xf numFmtId="0" fontId="7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64" fontId="4" fillId="2" borderId="0" xfId="0" applyNumberFormat="1" applyFont="1" applyFill="1" applyAlignment="1">
      <alignment horizontal="centerContinuous" vertical="center"/>
    </xf>
    <xf numFmtId="14" fontId="3" fillId="4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6" fontId="3" fillId="2" borderId="1" xfId="0" applyNumberFormat="1" applyFont="1" applyFill="1" applyBorder="1" applyAlignment="1" applyProtection="1">
      <alignment vertical="center"/>
      <protection locked="0"/>
    </xf>
    <xf numFmtId="166" fontId="3" fillId="4" borderId="1" xfId="0" applyNumberFormat="1" applyFont="1" applyFill="1" applyBorder="1" applyAlignment="1">
      <alignment vertical="center"/>
    </xf>
    <xf numFmtId="166" fontId="3" fillId="2" borderId="0" xfId="0" applyNumberFormat="1" applyFont="1" applyFill="1" applyAlignment="1">
      <alignment vertical="center"/>
    </xf>
    <xf numFmtId="166" fontId="3" fillId="3" borderId="0" xfId="0" applyNumberFormat="1" applyFont="1" applyFill="1" applyAlignment="1">
      <alignment vertical="center"/>
    </xf>
    <xf numFmtId="0" fontId="3" fillId="3" borderId="0" xfId="2" applyFont="1" applyFill="1" applyAlignment="1">
      <alignment vertical="center"/>
    </xf>
    <xf numFmtId="164" fontId="3" fillId="2" borderId="0" xfId="2" applyNumberFormat="1" applyFont="1" applyFill="1" applyAlignment="1">
      <alignment vertical="center"/>
    </xf>
    <xf numFmtId="164" fontId="4" fillId="2" borderId="0" xfId="2" applyNumberFormat="1" applyFont="1" applyFill="1" applyAlignment="1">
      <alignment horizontal="centerContinuous" vertical="center"/>
    </xf>
    <xf numFmtId="0" fontId="7" fillId="3" borderId="0" xfId="2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 indent="1"/>
    </xf>
    <xf numFmtId="0" fontId="20" fillId="2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left" vertical="center" wrapText="1" indent="1"/>
    </xf>
    <xf numFmtId="0" fontId="9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left" indent="1"/>
    </xf>
    <xf numFmtId="164" fontId="3" fillId="2" borderId="0" xfId="0" applyNumberFormat="1" applyFont="1" applyFill="1" applyAlignment="1">
      <alignment horizontal="left" vertical="center" indent="1"/>
    </xf>
    <xf numFmtId="44" fontId="3" fillId="2" borderId="1" xfId="3" applyFont="1" applyFill="1" applyBorder="1" applyAlignment="1" applyProtection="1">
      <alignment vertical="center"/>
      <protection locked="0"/>
    </xf>
    <xf numFmtId="44" fontId="3" fillId="4" borderId="1" xfId="3" applyFont="1" applyFill="1" applyBorder="1" applyAlignment="1">
      <alignment vertical="center"/>
    </xf>
    <xf numFmtId="44" fontId="7" fillId="2" borderId="0" xfId="3" applyFont="1" applyFill="1" applyAlignment="1">
      <alignment horizontal="center" vertical="center" wrapText="1"/>
    </xf>
    <xf numFmtId="44" fontId="3" fillId="5" borderId="1" xfId="3" applyFont="1" applyFill="1" applyBorder="1" applyAlignment="1">
      <alignment vertical="center"/>
    </xf>
    <xf numFmtId="44" fontId="3" fillId="2" borderId="0" xfId="3" applyFont="1" applyFill="1" applyAlignment="1">
      <alignment vertical="center"/>
    </xf>
    <xf numFmtId="44" fontId="3" fillId="2" borderId="1" xfId="3" applyFont="1" applyFill="1" applyBorder="1" applyAlignment="1">
      <alignment vertical="center"/>
    </xf>
    <xf numFmtId="44" fontId="3" fillId="0" borderId="0" xfId="3" applyFont="1" applyAlignment="1">
      <alignment vertical="center"/>
    </xf>
    <xf numFmtId="44" fontId="3" fillId="5" borderId="2" xfId="3" applyFont="1" applyFill="1" applyBorder="1" applyAlignment="1">
      <alignment vertical="center"/>
    </xf>
    <xf numFmtId="0" fontId="1" fillId="2" borderId="0" xfId="1" applyFill="1"/>
    <xf numFmtId="0" fontId="22" fillId="2" borderId="0" xfId="0" applyFont="1" applyFill="1"/>
    <xf numFmtId="0" fontId="20" fillId="2" borderId="0" xfId="0" applyFont="1" applyFill="1"/>
    <xf numFmtId="164" fontId="20" fillId="2" borderId="0" xfId="0" applyNumberFormat="1" applyFont="1" applyFill="1"/>
    <xf numFmtId="0" fontId="20" fillId="2" borderId="0" xfId="0" quotePrefix="1" applyFont="1" applyFill="1"/>
    <xf numFmtId="166" fontId="3" fillId="2" borderId="1" xfId="0" applyNumberFormat="1" applyFont="1" applyFill="1" applyBorder="1" applyProtection="1">
      <protection locked="0"/>
    </xf>
    <xf numFmtId="166" fontId="3" fillId="4" borderId="1" xfId="0" applyNumberFormat="1" applyFont="1" applyFill="1" applyBorder="1"/>
    <xf numFmtId="164" fontId="3" fillId="2" borderId="1" xfId="0" applyNumberFormat="1" applyFont="1" applyFill="1" applyBorder="1" applyProtection="1">
      <protection locked="0"/>
    </xf>
    <xf numFmtId="0" fontId="24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 vertical="center"/>
    </xf>
    <xf numFmtId="164" fontId="3" fillId="6" borderId="0" xfId="0" applyNumberFormat="1" applyFont="1" applyFill="1" applyAlignment="1" applyProtection="1">
      <alignment horizontal="center"/>
      <protection locked="0"/>
    </xf>
    <xf numFmtId="14" fontId="7" fillId="6" borderId="0" xfId="0" applyNumberFormat="1" applyFont="1" applyFill="1" applyAlignment="1" applyProtection="1">
      <alignment horizontal="center"/>
      <protection locked="0"/>
    </xf>
    <xf numFmtId="14" fontId="7" fillId="4" borderId="0" xfId="0" applyNumberFormat="1" applyFont="1" applyFill="1" applyAlignment="1">
      <alignment horizontal="center" vertical="center"/>
    </xf>
    <xf numFmtId="14" fontId="3" fillId="4" borderId="0" xfId="0" applyNumberFormat="1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/>
    </xf>
  </cellXfs>
  <cellStyles count="4">
    <cellStyle name="Currency" xfId="3" builtinId="4"/>
    <cellStyle name="Hyperlink" xfId="1" builtinId="8"/>
    <cellStyle name="Normal" xfId="0" builtinId="0"/>
    <cellStyle name="Normal 2" xfId="2" xr:uid="{3148F22D-4547-44C6-8110-F1266BCC94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9525</xdr:rowOff>
    </xdr:from>
    <xdr:to>
      <xdr:col>3</xdr:col>
      <xdr:colOff>1466535</xdr:colOff>
      <xdr:row>5</xdr:row>
      <xdr:rowOff>142988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98C076A-D88F-4E7A-AA0A-1500E4E29574}"/>
            </a:ext>
          </a:extLst>
        </xdr:cNvPr>
        <xdr:cNvSpPr/>
      </xdr:nvSpPr>
      <xdr:spPr>
        <a:xfrm>
          <a:off x="133350" y="171450"/>
          <a:ext cx="3362010" cy="781163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NZ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263636</xdr:colOff>
      <xdr:row>0</xdr:row>
      <xdr:rowOff>107774</xdr:rowOff>
    </xdr:from>
    <xdr:to>
      <xdr:col>2</xdr:col>
      <xdr:colOff>3297639</xdr:colOff>
      <xdr:row>5</xdr:row>
      <xdr:rowOff>75335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60C415E-389A-4BB4-B9D6-82746E4AD83C}"/>
            </a:ext>
          </a:extLst>
        </xdr:cNvPr>
        <xdr:cNvSpPr/>
      </xdr:nvSpPr>
      <xdr:spPr>
        <a:xfrm>
          <a:off x="263636" y="107774"/>
          <a:ext cx="3348328" cy="777186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NZ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terfirms@harcourts.net" TargetMode="External"/><Relationship Id="rId1" Type="http://schemas.openxmlformats.org/officeDocument/2006/relationships/hyperlink" Target="mailto:interfirms@harcourts.ne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91483-8B98-4106-A13B-7FCC9B86B663}">
  <sheetPr codeName="Sheet1">
    <pageSetUpPr fitToPage="1"/>
  </sheetPr>
  <dimension ref="A1:Q169"/>
  <sheetViews>
    <sheetView tabSelected="1" workbookViewId="0">
      <selection activeCell="B10" sqref="B10"/>
    </sheetView>
  </sheetViews>
  <sheetFormatPr defaultColWidth="9.1796875" defaultRowHeight="13" x14ac:dyDescent="0.3"/>
  <cols>
    <col min="1" max="1" width="6.453125" style="1" customWidth="1"/>
    <col min="2" max="2" width="9.81640625" style="2" customWidth="1"/>
    <col min="3" max="3" width="12.81640625" style="2" customWidth="1"/>
    <col min="4" max="4" width="30.81640625" style="5" customWidth="1"/>
    <col min="5" max="5" width="29.54296875" style="5" customWidth="1"/>
    <col min="6" max="6" width="20.81640625" style="2" customWidth="1"/>
    <col min="7" max="7" width="20.54296875" style="2" customWidth="1"/>
    <col min="8" max="8" width="18" style="2" customWidth="1"/>
    <col min="9" max="9" width="10.7265625" style="2" customWidth="1"/>
    <col min="10" max="10" width="9.81640625" style="2" hidden="1" customWidth="1"/>
    <col min="11" max="17" width="9.81640625" style="2" customWidth="1"/>
    <col min="18" max="16384" width="9.1796875" style="2"/>
  </cols>
  <sheetData>
    <row r="1" spans="1:17" x14ac:dyDescent="0.3">
      <c r="D1" s="3"/>
      <c r="E1" s="3"/>
    </row>
    <row r="2" spans="1:17" x14ac:dyDescent="0.3">
      <c r="A2" s="4"/>
      <c r="D2" s="3"/>
      <c r="E2" s="3"/>
    </row>
    <row r="3" spans="1:17" x14ac:dyDescent="0.3">
      <c r="A3" s="4"/>
    </row>
    <row r="5" spans="1:17" x14ac:dyDescent="0.3">
      <c r="A5" s="4"/>
    </row>
    <row r="6" spans="1:17" x14ac:dyDescent="0.3">
      <c r="A6" s="4"/>
      <c r="Q6" s="2" t="s">
        <v>0</v>
      </c>
    </row>
    <row r="7" spans="1:17" x14ac:dyDescent="0.3">
      <c r="A7" s="4"/>
    </row>
    <row r="8" spans="1:17" x14ac:dyDescent="0.3">
      <c r="A8" s="4"/>
    </row>
    <row r="9" spans="1:17" ht="28.5" x14ac:dyDescent="0.65">
      <c r="B9" s="6" t="s">
        <v>135</v>
      </c>
    </row>
    <row r="10" spans="1:17" ht="28.5" x14ac:dyDescent="0.65">
      <c r="B10" s="6" t="s">
        <v>1</v>
      </c>
    </row>
    <row r="11" spans="1:17" x14ac:dyDescent="0.3">
      <c r="B11" s="7"/>
      <c r="C11" s="8"/>
    </row>
    <row r="12" spans="1:17" ht="15.5" x14ac:dyDescent="0.35">
      <c r="A12" s="9">
        <v>1</v>
      </c>
      <c r="B12" s="10" t="s">
        <v>2</v>
      </c>
      <c r="C12" s="8"/>
      <c r="E12" s="84"/>
      <c r="F12" s="84"/>
      <c r="G12" s="13"/>
    </row>
    <row r="13" spans="1:17" x14ac:dyDescent="0.3">
      <c r="A13" s="9"/>
      <c r="B13" s="1"/>
    </row>
    <row r="14" spans="1:17" ht="15.5" x14ac:dyDescent="0.35">
      <c r="A14" s="9">
        <v>2</v>
      </c>
      <c r="B14" s="10" t="s">
        <v>101</v>
      </c>
      <c r="C14" s="8"/>
      <c r="E14" s="84"/>
      <c r="F14" s="84"/>
      <c r="G14" s="30"/>
    </row>
    <row r="15" spans="1:17" x14ac:dyDescent="0.3">
      <c r="A15" s="9"/>
    </row>
    <row r="16" spans="1:17" x14ac:dyDescent="0.3">
      <c r="A16" s="9"/>
      <c r="B16" s="75" t="s">
        <v>129</v>
      </c>
      <c r="C16" s="76"/>
      <c r="D16" s="77"/>
      <c r="E16" s="77"/>
      <c r="F16" s="76"/>
      <c r="G16" s="76"/>
      <c r="H16" s="76"/>
      <c r="I16" s="76"/>
    </row>
    <row r="17" spans="1:9" x14ac:dyDescent="0.3">
      <c r="A17" s="9"/>
      <c r="B17" s="75" t="s">
        <v>102</v>
      </c>
      <c r="C17" s="78"/>
      <c r="D17" s="77"/>
      <c r="E17" s="77"/>
      <c r="F17" s="76"/>
      <c r="G17" s="76"/>
      <c r="H17" s="76"/>
      <c r="I17" s="76"/>
    </row>
    <row r="18" spans="1:9" x14ac:dyDescent="0.3">
      <c r="A18" s="9"/>
      <c r="B18" s="11"/>
      <c r="C18" s="12"/>
    </row>
    <row r="19" spans="1:9" x14ac:dyDescent="0.3">
      <c r="A19" s="9"/>
      <c r="B19" s="11"/>
      <c r="C19" s="12"/>
    </row>
    <row r="20" spans="1:9" x14ac:dyDescent="0.3">
      <c r="A20" s="9"/>
      <c r="B20" s="11"/>
      <c r="C20" s="12"/>
    </row>
    <row r="21" spans="1:9" ht="15.5" x14ac:dyDescent="0.35">
      <c r="A21" s="9">
        <v>3</v>
      </c>
      <c r="B21" s="10" t="s">
        <v>87</v>
      </c>
      <c r="C21" s="8"/>
      <c r="E21" s="85">
        <v>45473</v>
      </c>
      <c r="F21" s="85"/>
    </row>
    <row r="22" spans="1:9" x14ac:dyDescent="0.3">
      <c r="A22" s="9"/>
      <c r="B22" s="8"/>
      <c r="C22" s="8"/>
    </row>
    <row r="23" spans="1:9" ht="15.5" x14ac:dyDescent="0.35">
      <c r="A23" s="9">
        <v>4</v>
      </c>
      <c r="B23" s="10" t="s">
        <v>3</v>
      </c>
      <c r="C23" s="8"/>
    </row>
    <row r="24" spans="1:9" x14ac:dyDescent="0.3">
      <c r="A24" s="9"/>
      <c r="B24" s="8"/>
      <c r="C24" s="8"/>
    </row>
    <row r="25" spans="1:9" s="13" customFormat="1" x14ac:dyDescent="0.3">
      <c r="A25" s="9"/>
      <c r="B25" s="8" t="s">
        <v>4</v>
      </c>
      <c r="C25" s="8"/>
      <c r="D25" s="5"/>
      <c r="E25" s="5"/>
      <c r="F25" s="2"/>
      <c r="G25" s="2"/>
      <c r="H25" s="2"/>
      <c r="I25" s="2"/>
    </row>
    <row r="26" spans="1:9" x14ac:dyDescent="0.3">
      <c r="A26" s="9"/>
      <c r="B26" s="2" t="s">
        <v>5</v>
      </c>
      <c r="C26" s="14"/>
    </row>
    <row r="27" spans="1:9" x14ac:dyDescent="0.3">
      <c r="A27" s="9"/>
      <c r="B27" s="2" t="s">
        <v>99</v>
      </c>
      <c r="C27" s="14"/>
      <c r="D27" s="2"/>
      <c r="E27" s="2"/>
    </row>
    <row r="28" spans="1:9" x14ac:dyDescent="0.3">
      <c r="A28" s="9"/>
      <c r="B28" s="2" t="s">
        <v>6</v>
      </c>
      <c r="C28" s="8"/>
      <c r="D28" s="2"/>
      <c r="E28" s="2"/>
    </row>
    <row r="29" spans="1:9" x14ac:dyDescent="0.3">
      <c r="A29" s="9"/>
      <c r="C29" s="8"/>
      <c r="D29" s="2"/>
      <c r="E29" s="2"/>
    </row>
    <row r="30" spans="1:9" ht="15.5" x14ac:dyDescent="0.35">
      <c r="A30" s="9">
        <v>5</v>
      </c>
      <c r="B30" s="10" t="s">
        <v>7</v>
      </c>
      <c r="C30" s="8"/>
      <c r="D30" s="2"/>
      <c r="E30" s="2"/>
    </row>
    <row r="31" spans="1:9" x14ac:dyDescent="0.3">
      <c r="A31" s="9"/>
      <c r="B31" s="7"/>
      <c r="C31" s="8"/>
      <c r="D31" s="2"/>
      <c r="E31" s="2"/>
    </row>
    <row r="32" spans="1:9" ht="15.5" x14ac:dyDescent="0.35">
      <c r="A32" s="9">
        <v>6</v>
      </c>
      <c r="B32" s="10" t="s">
        <v>8</v>
      </c>
      <c r="C32" s="8"/>
      <c r="D32" s="2"/>
      <c r="E32" s="2"/>
    </row>
    <row r="33" spans="1:8" x14ac:dyDescent="0.3">
      <c r="A33" s="9"/>
      <c r="B33" s="8"/>
      <c r="C33" s="8"/>
      <c r="D33" s="2"/>
      <c r="E33" s="2"/>
    </row>
    <row r="34" spans="1:8" x14ac:dyDescent="0.3">
      <c r="A34" s="9"/>
      <c r="B34" s="8" t="s">
        <v>4</v>
      </c>
      <c r="C34" s="8"/>
      <c r="D34" s="2"/>
      <c r="E34" s="2"/>
    </row>
    <row r="35" spans="1:8" x14ac:dyDescent="0.3">
      <c r="A35" s="9"/>
      <c r="B35" s="12" t="s">
        <v>9</v>
      </c>
      <c r="C35" s="12"/>
      <c r="D35" s="2"/>
      <c r="E35" s="2"/>
    </row>
    <row r="36" spans="1:8" x14ac:dyDescent="0.3">
      <c r="A36" s="9"/>
      <c r="B36" s="12" t="s">
        <v>10</v>
      </c>
      <c r="C36" s="12"/>
      <c r="D36" s="2"/>
      <c r="E36" s="2"/>
    </row>
    <row r="37" spans="1:8" x14ac:dyDescent="0.3">
      <c r="A37" s="9"/>
      <c r="B37" s="12" t="s">
        <v>11</v>
      </c>
      <c r="C37" s="12"/>
      <c r="D37" s="2"/>
      <c r="E37" s="2"/>
    </row>
    <row r="38" spans="1:8" x14ac:dyDescent="0.3">
      <c r="A38" s="9"/>
      <c r="B38" s="12"/>
      <c r="C38" s="12"/>
      <c r="D38" s="2"/>
      <c r="E38" s="2"/>
    </row>
    <row r="39" spans="1:8" x14ac:dyDescent="0.3">
      <c r="A39" s="9"/>
      <c r="B39" s="8" t="s">
        <v>98</v>
      </c>
      <c r="C39" s="8"/>
      <c r="D39" s="8"/>
      <c r="E39" s="8"/>
      <c r="F39" s="8"/>
      <c r="G39" s="8"/>
      <c r="H39" s="8"/>
    </row>
    <row r="40" spans="1:8" x14ac:dyDescent="0.3">
      <c r="A40" s="9"/>
      <c r="B40" s="15"/>
      <c r="C40" s="15"/>
      <c r="D40" s="8"/>
      <c r="E40" s="8"/>
      <c r="F40" s="8"/>
      <c r="G40" s="8"/>
      <c r="H40" s="8"/>
    </row>
    <row r="41" spans="1:8" x14ac:dyDescent="0.3">
      <c r="A41" s="9"/>
      <c r="B41" s="15" t="s">
        <v>122</v>
      </c>
      <c r="C41" s="15"/>
      <c r="D41" s="8"/>
      <c r="E41" s="8"/>
      <c r="F41" s="8"/>
      <c r="G41" s="8"/>
      <c r="H41" s="8"/>
    </row>
    <row r="42" spans="1:8" x14ac:dyDescent="0.3">
      <c r="A42" s="9"/>
      <c r="B42" s="8"/>
      <c r="C42" s="8"/>
      <c r="D42" s="16"/>
      <c r="E42" s="16"/>
      <c r="F42" s="8"/>
      <c r="G42" s="8"/>
      <c r="H42" s="8"/>
    </row>
    <row r="43" spans="1:8" x14ac:dyDescent="0.3">
      <c r="A43" s="9"/>
      <c r="B43" s="33" t="s">
        <v>12</v>
      </c>
      <c r="C43" s="15"/>
      <c r="D43" s="16"/>
      <c r="E43" s="16"/>
      <c r="F43" s="8"/>
      <c r="G43" s="8"/>
      <c r="H43" s="8"/>
    </row>
    <row r="44" spans="1:8" x14ac:dyDescent="0.3">
      <c r="A44" s="9"/>
      <c r="B44" s="15"/>
      <c r="C44" s="15"/>
      <c r="D44" s="16"/>
      <c r="E44" s="16"/>
      <c r="F44" s="8"/>
      <c r="G44" s="8"/>
      <c r="H44" s="8"/>
    </row>
    <row r="45" spans="1:8" x14ac:dyDescent="0.3">
      <c r="A45" s="9"/>
      <c r="B45" s="15" t="s">
        <v>13</v>
      </c>
      <c r="C45" s="15"/>
      <c r="D45" s="16"/>
      <c r="E45" s="16"/>
      <c r="F45" s="8"/>
      <c r="G45" s="8"/>
      <c r="H45" s="8"/>
    </row>
    <row r="46" spans="1:8" x14ac:dyDescent="0.3">
      <c r="A46" s="9"/>
      <c r="B46" s="15" t="s">
        <v>14</v>
      </c>
      <c r="C46" s="15"/>
      <c r="D46" s="16"/>
      <c r="E46" s="16"/>
      <c r="F46" s="8"/>
      <c r="G46" s="8"/>
      <c r="H46" s="8"/>
    </row>
    <row r="47" spans="1:8" x14ac:dyDescent="0.3">
      <c r="A47" s="9"/>
      <c r="B47" s="8"/>
      <c r="C47" s="8"/>
      <c r="D47" s="2"/>
      <c r="E47" s="2"/>
    </row>
    <row r="48" spans="1:8" ht="15.5" x14ac:dyDescent="0.35">
      <c r="A48" s="9">
        <v>7</v>
      </c>
      <c r="B48" s="10" t="s">
        <v>15</v>
      </c>
      <c r="C48" s="8"/>
    </row>
    <row r="49" spans="1:7" x14ac:dyDescent="0.3">
      <c r="A49" s="9"/>
      <c r="B49" s="17"/>
      <c r="C49" s="8"/>
    </row>
    <row r="50" spans="1:7" ht="18.5" x14ac:dyDescent="0.45">
      <c r="A50" s="9"/>
      <c r="B50" s="18" t="s">
        <v>130</v>
      </c>
      <c r="C50" s="8"/>
    </row>
    <row r="51" spans="1:7" x14ac:dyDescent="0.3">
      <c r="A51" s="9"/>
    </row>
    <row r="52" spans="1:7" x14ac:dyDescent="0.3">
      <c r="A52" s="9"/>
      <c r="B52" s="2" t="s">
        <v>16</v>
      </c>
    </row>
    <row r="53" spans="1:7" x14ac:dyDescent="0.3">
      <c r="A53" s="9"/>
    </row>
    <row r="54" spans="1:7" x14ac:dyDescent="0.3">
      <c r="A54" s="9"/>
      <c r="B54" s="2" t="s">
        <v>17</v>
      </c>
    </row>
    <row r="55" spans="1:7" x14ac:dyDescent="0.3">
      <c r="A55" s="9"/>
    </row>
    <row r="56" spans="1:7" x14ac:dyDescent="0.3">
      <c r="A56" s="9"/>
      <c r="B56" s="2" t="s">
        <v>18</v>
      </c>
    </row>
    <row r="57" spans="1:7" x14ac:dyDescent="0.3">
      <c r="A57" s="9"/>
    </row>
    <row r="58" spans="1:7" ht="14.5" x14ac:dyDescent="0.35">
      <c r="A58" s="9"/>
      <c r="B58" s="2" t="s">
        <v>19</v>
      </c>
      <c r="C58" s="8"/>
      <c r="D58" s="31" t="s">
        <v>123</v>
      </c>
      <c r="E58" s="2"/>
      <c r="G58" s="19"/>
    </row>
    <row r="59" spans="1:7" x14ac:dyDescent="0.3">
      <c r="A59" s="9"/>
      <c r="C59" s="8"/>
      <c r="E59" s="20"/>
      <c r="G59" s="19"/>
    </row>
    <row r="60" spans="1:7" x14ac:dyDescent="0.3">
      <c r="A60" s="9"/>
      <c r="B60" s="8" t="s">
        <v>20</v>
      </c>
      <c r="G60" s="19"/>
    </row>
    <row r="61" spans="1:7" x14ac:dyDescent="0.3">
      <c r="A61" s="9"/>
      <c r="B61" s="8"/>
      <c r="C61" s="8"/>
      <c r="G61" s="19"/>
    </row>
    <row r="62" spans="1:7" x14ac:dyDescent="0.3">
      <c r="A62" s="9"/>
      <c r="B62" s="2" t="s">
        <v>21</v>
      </c>
      <c r="C62" s="8"/>
      <c r="G62" s="19"/>
    </row>
    <row r="63" spans="1:7" x14ac:dyDescent="0.3">
      <c r="A63" s="9"/>
      <c r="C63" s="8"/>
      <c r="G63" s="19"/>
    </row>
    <row r="64" spans="1:7" x14ac:dyDescent="0.3">
      <c r="A64" s="9"/>
      <c r="B64" s="8" t="s">
        <v>126</v>
      </c>
      <c r="C64" s="8" t="s">
        <v>124</v>
      </c>
      <c r="E64" s="2"/>
    </row>
    <row r="65" spans="1:5" x14ac:dyDescent="0.3">
      <c r="A65" s="9"/>
      <c r="B65" s="8" t="s">
        <v>127</v>
      </c>
      <c r="C65" s="19" t="s">
        <v>125</v>
      </c>
      <c r="E65" s="2"/>
    </row>
    <row r="66" spans="1:5" ht="14.5" x14ac:dyDescent="0.35">
      <c r="A66" s="9"/>
      <c r="B66" s="8" t="s">
        <v>128</v>
      </c>
      <c r="C66" s="74" t="s">
        <v>123</v>
      </c>
      <c r="E66" s="2"/>
    </row>
    <row r="67" spans="1:5" x14ac:dyDescent="0.3">
      <c r="A67" s="9"/>
      <c r="B67" s="8"/>
      <c r="C67" s="8"/>
      <c r="E67" s="2"/>
    </row>
    <row r="68" spans="1:5" x14ac:dyDescent="0.3">
      <c r="A68" s="9"/>
    </row>
    <row r="69" spans="1:5" x14ac:dyDescent="0.3">
      <c r="A69" s="9"/>
      <c r="B69" s="12"/>
      <c r="C69" s="12"/>
      <c r="D69" s="2"/>
      <c r="E69" s="2"/>
    </row>
    <row r="70" spans="1:5" x14ac:dyDescent="0.3">
      <c r="A70" s="9"/>
      <c r="B70" s="12"/>
      <c r="C70" s="12"/>
      <c r="D70" s="2"/>
      <c r="E70" s="2"/>
    </row>
    <row r="71" spans="1:5" x14ac:dyDescent="0.3">
      <c r="A71" s="9"/>
      <c r="B71" s="8"/>
      <c r="C71" s="8"/>
      <c r="D71" s="2"/>
      <c r="E71" s="2"/>
    </row>
    <row r="72" spans="1:5" x14ac:dyDescent="0.3">
      <c r="A72" s="21"/>
      <c r="B72" s="8"/>
      <c r="C72" s="8"/>
      <c r="D72" s="2"/>
      <c r="E72" s="2"/>
    </row>
    <row r="73" spans="1:5" x14ac:dyDescent="0.3">
      <c r="A73" s="21"/>
      <c r="B73" s="8"/>
      <c r="C73" s="8"/>
      <c r="D73" s="2"/>
      <c r="E73" s="2"/>
    </row>
    <row r="74" spans="1:5" x14ac:dyDescent="0.3">
      <c r="A74" s="21"/>
      <c r="B74" s="12"/>
      <c r="C74" s="12"/>
      <c r="D74" s="2"/>
      <c r="E74" s="2"/>
    </row>
    <row r="75" spans="1:5" x14ac:dyDescent="0.3">
      <c r="A75" s="21"/>
      <c r="B75" s="12"/>
      <c r="C75" s="12"/>
      <c r="D75" s="2"/>
      <c r="E75" s="2"/>
    </row>
    <row r="76" spans="1:5" x14ac:dyDescent="0.3">
      <c r="A76" s="21"/>
      <c r="B76" s="12"/>
      <c r="C76" s="12"/>
      <c r="D76" s="2"/>
      <c r="E76" s="2"/>
    </row>
    <row r="77" spans="1:5" x14ac:dyDescent="0.3">
      <c r="A77" s="21"/>
      <c r="B77" s="12"/>
      <c r="C77" s="12"/>
      <c r="D77" s="2"/>
      <c r="E77" s="2"/>
    </row>
    <row r="78" spans="1:5" x14ac:dyDescent="0.3">
      <c r="A78" s="21"/>
      <c r="B78" s="12"/>
      <c r="C78" s="12"/>
      <c r="D78" s="2"/>
      <c r="E78" s="2"/>
    </row>
    <row r="79" spans="1:5" x14ac:dyDescent="0.3">
      <c r="A79" s="21"/>
      <c r="B79" s="8"/>
      <c r="C79" s="8"/>
      <c r="D79" s="2"/>
      <c r="E79" s="2"/>
    </row>
    <row r="80" spans="1:5" x14ac:dyDescent="0.3">
      <c r="A80" s="21"/>
      <c r="B80" s="8"/>
      <c r="C80" s="8"/>
      <c r="D80" s="2"/>
      <c r="E80" s="2"/>
    </row>
    <row r="81" spans="1:5" x14ac:dyDescent="0.3">
      <c r="A81" s="9"/>
      <c r="B81" s="8"/>
      <c r="C81" s="8"/>
      <c r="D81" s="2"/>
      <c r="E81" s="2"/>
    </row>
    <row r="82" spans="1:5" x14ac:dyDescent="0.3">
      <c r="A82" s="9"/>
      <c r="B82" s="12"/>
      <c r="C82" s="12"/>
      <c r="D82" s="2"/>
      <c r="E82" s="2"/>
    </row>
    <row r="83" spans="1:5" x14ac:dyDescent="0.3">
      <c r="A83" s="9"/>
      <c r="B83" s="12"/>
      <c r="C83" s="12"/>
      <c r="D83" s="2"/>
      <c r="E83" s="2"/>
    </row>
    <row r="84" spans="1:5" x14ac:dyDescent="0.3">
      <c r="A84" s="9"/>
      <c r="B84" s="12"/>
      <c r="C84" s="12"/>
      <c r="D84" s="2"/>
      <c r="E84" s="2"/>
    </row>
    <row r="85" spans="1:5" x14ac:dyDescent="0.3">
      <c r="A85" s="9"/>
      <c r="B85" s="12"/>
      <c r="C85" s="12"/>
      <c r="D85" s="2"/>
      <c r="E85" s="2"/>
    </row>
    <row r="86" spans="1:5" x14ac:dyDescent="0.3">
      <c r="A86" s="9"/>
      <c r="B86" s="12"/>
      <c r="C86" s="12"/>
      <c r="D86" s="2"/>
      <c r="E86" s="2"/>
    </row>
    <row r="87" spans="1:5" x14ac:dyDescent="0.3">
      <c r="A87" s="9"/>
      <c r="B87" s="8"/>
      <c r="C87" s="8"/>
      <c r="D87" s="2"/>
      <c r="E87" s="2"/>
    </row>
    <row r="88" spans="1:5" x14ac:dyDescent="0.3">
      <c r="A88" s="9"/>
      <c r="B88" s="8"/>
      <c r="C88" s="8"/>
      <c r="D88" s="2"/>
      <c r="E88" s="2"/>
    </row>
    <row r="89" spans="1:5" x14ac:dyDescent="0.3">
      <c r="A89" s="9"/>
      <c r="B89" s="8"/>
      <c r="C89" s="8"/>
      <c r="D89" s="2"/>
      <c r="E89" s="2"/>
    </row>
    <row r="90" spans="1:5" x14ac:dyDescent="0.3">
      <c r="A90" s="9"/>
      <c r="B90" s="8"/>
      <c r="C90" s="8"/>
      <c r="D90" s="2"/>
      <c r="E90" s="2"/>
    </row>
    <row r="91" spans="1:5" x14ac:dyDescent="0.3">
      <c r="A91" s="9"/>
      <c r="B91" s="8"/>
      <c r="C91" s="8"/>
      <c r="D91" s="2"/>
      <c r="E91" s="2"/>
    </row>
    <row r="92" spans="1:5" x14ac:dyDescent="0.3">
      <c r="A92" s="9"/>
      <c r="B92" s="12"/>
      <c r="C92" s="12"/>
      <c r="D92" s="2"/>
      <c r="E92" s="2"/>
    </row>
    <row r="93" spans="1:5" x14ac:dyDescent="0.3">
      <c r="A93" s="9"/>
      <c r="B93" s="12"/>
      <c r="C93" s="12"/>
      <c r="D93" s="2"/>
      <c r="E93" s="2"/>
    </row>
    <row r="94" spans="1:5" x14ac:dyDescent="0.3">
      <c r="A94" s="9"/>
      <c r="B94" s="8"/>
      <c r="C94" s="8"/>
      <c r="D94" s="2"/>
      <c r="E94" s="2"/>
    </row>
    <row r="95" spans="1:5" x14ac:dyDescent="0.3">
      <c r="A95" s="9"/>
      <c r="B95" s="8"/>
      <c r="C95" s="8"/>
      <c r="D95" s="2"/>
      <c r="E95" s="2"/>
    </row>
    <row r="96" spans="1:5" x14ac:dyDescent="0.3">
      <c r="A96" s="9"/>
      <c r="B96" s="8"/>
      <c r="C96" s="8"/>
      <c r="D96" s="2"/>
      <c r="E96" s="2"/>
    </row>
    <row r="97" spans="1:5" x14ac:dyDescent="0.3">
      <c r="A97" s="9"/>
      <c r="B97" s="12"/>
      <c r="C97" s="12"/>
      <c r="D97" s="2"/>
      <c r="E97" s="2"/>
    </row>
    <row r="98" spans="1:5" x14ac:dyDescent="0.3">
      <c r="A98" s="9"/>
      <c r="B98" s="12"/>
      <c r="C98" s="12"/>
      <c r="D98" s="2"/>
      <c r="E98" s="2"/>
    </row>
    <row r="99" spans="1:5" x14ac:dyDescent="0.3">
      <c r="A99" s="9"/>
      <c r="B99" s="12"/>
      <c r="C99" s="12"/>
      <c r="D99" s="2"/>
      <c r="E99" s="2"/>
    </row>
    <row r="100" spans="1:5" x14ac:dyDescent="0.3">
      <c r="A100" s="9"/>
      <c r="B100" s="12"/>
      <c r="C100" s="12"/>
      <c r="D100" s="2"/>
      <c r="E100" s="2"/>
    </row>
    <row r="101" spans="1:5" x14ac:dyDescent="0.3">
      <c r="A101" s="9"/>
      <c r="B101" s="12"/>
      <c r="C101" s="12"/>
      <c r="D101" s="2"/>
      <c r="E101" s="2"/>
    </row>
    <row r="102" spans="1:5" x14ac:dyDescent="0.3">
      <c r="A102" s="9"/>
      <c r="B102" s="12"/>
      <c r="C102" s="12"/>
      <c r="D102" s="2"/>
      <c r="E102" s="2"/>
    </row>
    <row r="103" spans="1:5" x14ac:dyDescent="0.3">
      <c r="A103" s="2"/>
      <c r="B103" s="12"/>
      <c r="C103" s="12"/>
      <c r="D103" s="2"/>
      <c r="E103" s="2"/>
    </row>
    <row r="104" spans="1:5" x14ac:dyDescent="0.3">
      <c r="A104" s="2"/>
      <c r="B104" s="12"/>
      <c r="C104" s="12"/>
      <c r="D104" s="2"/>
      <c r="E104" s="2"/>
    </row>
    <row r="105" spans="1:5" x14ac:dyDescent="0.3">
      <c r="B105" s="12"/>
      <c r="C105" s="12"/>
      <c r="D105" s="2"/>
      <c r="E105" s="2"/>
    </row>
    <row r="106" spans="1:5" x14ac:dyDescent="0.3">
      <c r="A106" s="2"/>
      <c r="B106" s="12"/>
      <c r="C106" s="12"/>
      <c r="D106" s="2"/>
      <c r="E106" s="2"/>
    </row>
    <row r="107" spans="1:5" x14ac:dyDescent="0.3">
      <c r="A107" s="2"/>
      <c r="B107" s="12"/>
      <c r="C107" s="12"/>
      <c r="D107" s="2"/>
      <c r="E107" s="2"/>
    </row>
    <row r="108" spans="1:5" x14ac:dyDescent="0.3">
      <c r="A108" s="2"/>
      <c r="B108" s="12"/>
      <c r="C108" s="12"/>
      <c r="D108" s="2"/>
      <c r="E108" s="2"/>
    </row>
    <row r="109" spans="1:5" x14ac:dyDescent="0.3">
      <c r="A109" s="2"/>
      <c r="B109" s="8"/>
      <c r="C109" s="8"/>
      <c r="D109" s="2"/>
      <c r="E109" s="2"/>
    </row>
    <row r="110" spans="1:5" x14ac:dyDescent="0.3">
      <c r="A110" s="2"/>
      <c r="B110" s="8"/>
      <c r="C110" s="8"/>
    </row>
    <row r="111" spans="1:5" x14ac:dyDescent="0.3">
      <c r="A111" s="2"/>
      <c r="B111" s="8"/>
      <c r="C111" s="8"/>
    </row>
    <row r="112" spans="1:5" x14ac:dyDescent="0.3">
      <c r="A112" s="2"/>
      <c r="B112" s="12"/>
      <c r="C112" s="12"/>
    </row>
    <row r="113" spans="1:5" x14ac:dyDescent="0.3">
      <c r="A113" s="2"/>
      <c r="B113" s="12"/>
      <c r="C113" s="12"/>
    </row>
    <row r="114" spans="1:5" x14ac:dyDescent="0.3">
      <c r="A114" s="2"/>
      <c r="B114" s="12"/>
      <c r="C114" s="12"/>
    </row>
    <row r="115" spans="1:5" x14ac:dyDescent="0.3">
      <c r="A115" s="2"/>
      <c r="B115" s="12"/>
      <c r="C115" s="12"/>
    </row>
    <row r="116" spans="1:5" x14ac:dyDescent="0.3">
      <c r="A116" s="2"/>
      <c r="B116" s="12"/>
      <c r="C116" s="12"/>
    </row>
    <row r="117" spans="1:5" x14ac:dyDescent="0.3">
      <c r="A117" s="2"/>
      <c r="B117" s="12"/>
      <c r="C117" s="12"/>
    </row>
    <row r="118" spans="1:5" x14ac:dyDescent="0.3">
      <c r="A118" s="2"/>
      <c r="B118" s="12"/>
      <c r="C118" s="12"/>
    </row>
    <row r="119" spans="1:5" x14ac:dyDescent="0.3">
      <c r="A119" s="2"/>
      <c r="B119" s="12"/>
      <c r="C119" s="12"/>
    </row>
    <row r="120" spans="1:5" x14ac:dyDescent="0.3">
      <c r="A120" s="2"/>
      <c r="B120" s="12"/>
      <c r="C120" s="12"/>
    </row>
    <row r="121" spans="1:5" x14ac:dyDescent="0.3">
      <c r="A121" s="2"/>
      <c r="B121" s="8"/>
      <c r="C121" s="8"/>
    </row>
    <row r="122" spans="1:5" x14ac:dyDescent="0.3">
      <c r="A122" s="2"/>
      <c r="B122" s="8"/>
      <c r="C122" s="8"/>
    </row>
    <row r="123" spans="1:5" x14ac:dyDescent="0.3">
      <c r="A123" s="2"/>
      <c r="B123" s="8"/>
      <c r="C123" s="8"/>
    </row>
    <row r="124" spans="1:5" x14ac:dyDescent="0.3">
      <c r="A124" s="2"/>
      <c r="B124" s="8"/>
      <c r="C124" s="8"/>
    </row>
    <row r="125" spans="1:5" x14ac:dyDescent="0.3">
      <c r="A125" s="2"/>
      <c r="B125" s="8"/>
      <c r="C125" s="8"/>
    </row>
    <row r="126" spans="1:5" x14ac:dyDescent="0.3">
      <c r="A126" s="2"/>
    </row>
    <row r="127" spans="1:5" x14ac:dyDescent="0.3">
      <c r="A127" s="2"/>
      <c r="D127" s="2"/>
      <c r="E127" s="2"/>
    </row>
    <row r="128" spans="1:5" x14ac:dyDescent="0.3">
      <c r="A128" s="2"/>
      <c r="D128" s="2"/>
      <c r="E128" s="2"/>
    </row>
    <row r="129" spans="1:1" x14ac:dyDescent="0.3">
      <c r="A129" s="2"/>
    </row>
    <row r="130" spans="1:1" x14ac:dyDescent="0.3">
      <c r="A130" s="2"/>
    </row>
    <row r="131" spans="1:1" x14ac:dyDescent="0.3">
      <c r="A131" s="2"/>
    </row>
    <row r="132" spans="1:1" x14ac:dyDescent="0.3">
      <c r="A132" s="2"/>
    </row>
    <row r="133" spans="1:1" x14ac:dyDescent="0.3">
      <c r="A133" s="2"/>
    </row>
    <row r="134" spans="1:1" x14ac:dyDescent="0.3">
      <c r="A134" s="2"/>
    </row>
    <row r="135" spans="1:1" x14ac:dyDescent="0.3">
      <c r="A135" s="2"/>
    </row>
    <row r="136" spans="1:1" x14ac:dyDescent="0.3">
      <c r="A136" s="2"/>
    </row>
    <row r="137" spans="1:1" x14ac:dyDescent="0.3">
      <c r="A137" s="2"/>
    </row>
    <row r="138" spans="1:1" x14ac:dyDescent="0.3">
      <c r="A138" s="2"/>
    </row>
    <row r="139" spans="1:1" x14ac:dyDescent="0.3">
      <c r="A139" s="2"/>
    </row>
    <row r="140" spans="1:1" x14ac:dyDescent="0.3">
      <c r="A140" s="2"/>
    </row>
    <row r="141" spans="1:1" x14ac:dyDescent="0.3">
      <c r="A141" s="2"/>
    </row>
    <row r="142" spans="1:1" x14ac:dyDescent="0.3">
      <c r="A142" s="2"/>
    </row>
    <row r="143" spans="1:1" x14ac:dyDescent="0.3">
      <c r="A143" s="2"/>
    </row>
    <row r="144" spans="1:1" x14ac:dyDescent="0.3">
      <c r="A144" s="2"/>
    </row>
    <row r="145" spans="1:1" x14ac:dyDescent="0.3">
      <c r="A145" s="2"/>
    </row>
    <row r="146" spans="1:1" x14ac:dyDescent="0.3">
      <c r="A146" s="2"/>
    </row>
    <row r="147" spans="1:1" x14ac:dyDescent="0.3">
      <c r="A147" s="2"/>
    </row>
    <row r="148" spans="1:1" x14ac:dyDescent="0.3">
      <c r="A148" s="2"/>
    </row>
    <row r="149" spans="1:1" x14ac:dyDescent="0.3">
      <c r="A149" s="2"/>
    </row>
    <row r="150" spans="1:1" x14ac:dyDescent="0.3">
      <c r="A150" s="2"/>
    </row>
    <row r="151" spans="1:1" x14ac:dyDescent="0.3">
      <c r="A151" s="2"/>
    </row>
    <row r="152" spans="1:1" x14ac:dyDescent="0.3">
      <c r="A152" s="2"/>
    </row>
    <row r="153" spans="1:1" x14ac:dyDescent="0.3">
      <c r="A153" s="2"/>
    </row>
    <row r="154" spans="1:1" x14ac:dyDescent="0.3">
      <c r="A154" s="2"/>
    </row>
    <row r="155" spans="1:1" x14ac:dyDescent="0.3">
      <c r="A155" s="2"/>
    </row>
    <row r="156" spans="1:1" x14ac:dyDescent="0.3">
      <c r="A156" s="2"/>
    </row>
    <row r="157" spans="1:1" x14ac:dyDescent="0.3">
      <c r="A157" s="2"/>
    </row>
    <row r="158" spans="1:1" x14ac:dyDescent="0.3">
      <c r="A158" s="2"/>
    </row>
    <row r="159" spans="1:1" x14ac:dyDescent="0.3">
      <c r="A159" s="2"/>
    </row>
    <row r="160" spans="1:1" x14ac:dyDescent="0.3">
      <c r="A160" s="2"/>
    </row>
    <row r="161" spans="1:1" x14ac:dyDescent="0.3">
      <c r="A161" s="2"/>
    </row>
    <row r="162" spans="1:1" x14ac:dyDescent="0.3">
      <c r="A162" s="2"/>
    </row>
    <row r="163" spans="1:1" x14ac:dyDescent="0.3">
      <c r="A163" s="2"/>
    </row>
    <row r="164" spans="1:1" x14ac:dyDescent="0.3">
      <c r="A164" s="2"/>
    </row>
    <row r="165" spans="1:1" x14ac:dyDescent="0.3">
      <c r="A165" s="2"/>
    </row>
    <row r="166" spans="1:1" x14ac:dyDescent="0.3">
      <c r="A166" s="2"/>
    </row>
    <row r="168" spans="1:1" x14ac:dyDescent="0.3">
      <c r="A168" s="7"/>
    </row>
    <row r="169" spans="1:1" x14ac:dyDescent="0.3">
      <c r="A169" s="4"/>
    </row>
  </sheetData>
  <mergeCells count="3">
    <mergeCell ref="E12:F12"/>
    <mergeCell ref="E14:F14"/>
    <mergeCell ref="E21:F21"/>
  </mergeCells>
  <hyperlinks>
    <hyperlink ref="D58" r:id="rId1" xr:uid="{D875C2F7-400F-4FB9-9257-8586893BE7A6}"/>
    <hyperlink ref="C66" r:id="rId2" xr:uid="{42391DB0-7BA1-4F7E-8076-7742813A87A4}"/>
  </hyperlinks>
  <pageMargins left="0.70866141732283472" right="0.70866141732283472" top="0.74803149606299213" bottom="0.74803149606299213" header="0.31496062992125984" footer="0.31496062992125984"/>
  <pageSetup paperSize="9" scale="66" orientation="portrait" r:id="rId3"/>
  <ignoredErrors>
    <ignoredError sqref="C65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A5FA9-45EB-4E17-8D44-9464434C678B}">
  <sheetPr codeName="Sheet2"/>
  <dimension ref="A9:K124"/>
  <sheetViews>
    <sheetView showGridLines="0" topLeftCell="A7" zoomScale="85" zoomScaleNormal="85" workbookViewId="0">
      <pane ySplit="14" topLeftCell="A49" activePane="bottomLeft" state="frozen"/>
      <selection activeCell="A7" sqref="A7"/>
      <selection pane="bottomLeft" activeCell="G17" sqref="G17"/>
    </sheetView>
  </sheetViews>
  <sheetFormatPr defaultColWidth="9.1796875" defaultRowHeight="13" x14ac:dyDescent="0.3"/>
  <cols>
    <col min="1" max="1" width="9.1796875" style="82" customWidth="1"/>
    <col min="2" max="2" width="4.453125" style="2" customWidth="1"/>
    <col min="3" max="3" width="59.453125" style="25" customWidth="1"/>
    <col min="4" max="4" width="16.81640625" style="45" customWidth="1"/>
    <col min="5" max="7" width="16.81640625" style="48" customWidth="1"/>
    <col min="8" max="8" width="63.7265625" style="48" customWidth="1"/>
    <col min="9" max="10" width="9.1796875" style="2"/>
    <col min="11" max="11" width="13.54296875" style="2" bestFit="1" customWidth="1"/>
    <col min="12" max="12" width="12.453125" style="2" bestFit="1" customWidth="1"/>
    <col min="13" max="13" width="13.54296875" style="2" bestFit="1" customWidth="1"/>
    <col min="14" max="16384" width="9.1796875" style="2"/>
  </cols>
  <sheetData>
    <row r="9" spans="2:8" ht="28.5" x14ac:dyDescent="0.65">
      <c r="B9" s="6" t="s">
        <v>132</v>
      </c>
      <c r="E9" s="46"/>
      <c r="F9" s="46"/>
      <c r="G9" s="46"/>
      <c r="H9" s="46"/>
    </row>
    <row r="10" spans="2:8" x14ac:dyDescent="0.3">
      <c r="B10" s="15"/>
      <c r="E10" s="46"/>
      <c r="F10" s="46"/>
      <c r="G10" s="46"/>
      <c r="H10" s="46"/>
    </row>
    <row r="11" spans="2:8" ht="14.5" x14ac:dyDescent="0.35">
      <c r="B11" s="32" t="s">
        <v>22</v>
      </c>
      <c r="D11" s="86">
        <v>45473</v>
      </c>
      <c r="E11" s="87"/>
      <c r="F11" s="47"/>
    </row>
    <row r="12" spans="2:8" ht="14.5" x14ac:dyDescent="0.35">
      <c r="B12" s="32" t="s">
        <v>2</v>
      </c>
      <c r="D12" s="88">
        <f>'Interfirms Submission Template '!E12</f>
        <v>0</v>
      </c>
      <c r="E12" s="89"/>
      <c r="F12" s="49"/>
    </row>
    <row r="13" spans="2:8" ht="14.5" x14ac:dyDescent="0.35">
      <c r="B13" s="32" t="s">
        <v>103</v>
      </c>
      <c r="D13" s="88">
        <f>'Interfirms Submission Template '!E14</f>
        <v>0</v>
      </c>
      <c r="E13" s="89"/>
      <c r="F13" s="49"/>
    </row>
    <row r="14" spans="2:8" x14ac:dyDescent="0.3">
      <c r="C14" s="35"/>
      <c r="D14" s="50"/>
    </row>
    <row r="15" spans="2:8" x14ac:dyDescent="0.3">
      <c r="C15" s="35"/>
      <c r="D15" s="50"/>
    </row>
    <row r="16" spans="2:8" ht="21" x14ac:dyDescent="0.5">
      <c r="B16" s="22"/>
      <c r="E16" s="46"/>
      <c r="F16" s="46"/>
      <c r="G16" s="46"/>
      <c r="H16" s="46"/>
    </row>
    <row r="17" spans="1:9" x14ac:dyDescent="0.3">
      <c r="C17" s="35"/>
      <c r="D17" s="50"/>
    </row>
    <row r="18" spans="1:9" ht="21" x14ac:dyDescent="0.5">
      <c r="B18" s="22" t="s">
        <v>23</v>
      </c>
      <c r="C18" s="36"/>
      <c r="D18" s="50"/>
    </row>
    <row r="20" spans="1:9" s="25" customFormat="1" ht="39" x14ac:dyDescent="0.35">
      <c r="A20" s="83"/>
      <c r="C20" s="23"/>
      <c r="D20" s="24" t="s">
        <v>25</v>
      </c>
      <c r="E20" s="24" t="s">
        <v>26</v>
      </c>
      <c r="F20" s="24" t="s">
        <v>113</v>
      </c>
      <c r="G20" s="23" t="s">
        <v>27</v>
      </c>
      <c r="H20" s="34" t="s">
        <v>106</v>
      </c>
    </row>
    <row r="21" spans="1:9" ht="14.5" x14ac:dyDescent="0.3">
      <c r="C21" s="36" t="s">
        <v>24</v>
      </c>
    </row>
    <row r="22" spans="1:9" x14ac:dyDescent="0.3">
      <c r="A22" s="82">
        <f>MAX($A$21:A21)+1</f>
        <v>1</v>
      </c>
      <c r="C22" s="25" t="s">
        <v>59</v>
      </c>
      <c r="D22" s="79"/>
      <c r="E22" s="80"/>
      <c r="F22" s="52"/>
      <c r="G22" s="52">
        <f t="shared" ref="G22" si="0">SUM(D22:F22)</f>
        <v>0</v>
      </c>
      <c r="H22" s="63" t="s">
        <v>4</v>
      </c>
    </row>
    <row r="23" spans="1:9" x14ac:dyDescent="0.3">
      <c r="A23" s="82">
        <f>MAX($A$21:A22)+1</f>
        <v>2</v>
      </c>
      <c r="C23" s="25" t="s">
        <v>28</v>
      </c>
      <c r="D23" s="80"/>
      <c r="E23" s="79"/>
      <c r="F23" s="51"/>
      <c r="G23" s="52">
        <f>SUM(D23:F23)</f>
        <v>0</v>
      </c>
      <c r="H23" s="64" t="s">
        <v>5</v>
      </c>
    </row>
    <row r="24" spans="1:9" x14ac:dyDescent="0.3">
      <c r="A24" s="82">
        <f>MAX($A$21:A23)+1</f>
        <v>3</v>
      </c>
      <c r="C24" s="25" t="s">
        <v>29</v>
      </c>
      <c r="D24" s="80"/>
      <c r="E24" s="79"/>
      <c r="F24" s="51"/>
      <c r="G24" s="52">
        <f t="shared" ref="G24:G26" si="1">SUM(D24:F24)</f>
        <v>0</v>
      </c>
      <c r="H24" s="64" t="s">
        <v>97</v>
      </c>
    </row>
    <row r="25" spans="1:9" x14ac:dyDescent="0.3">
      <c r="A25" s="82">
        <f>MAX($A$21:A24)+1</f>
        <v>4</v>
      </c>
      <c r="C25" s="37" t="s">
        <v>30</v>
      </c>
      <c r="D25" s="79"/>
      <c r="E25" s="79"/>
      <c r="F25" s="51"/>
      <c r="G25" s="52">
        <f t="shared" si="1"/>
        <v>0</v>
      </c>
      <c r="H25" s="64" t="s">
        <v>6</v>
      </c>
    </row>
    <row r="26" spans="1:9" x14ac:dyDescent="0.3">
      <c r="A26" s="82">
        <f>MAX($A$21:A25)+1</f>
        <v>5</v>
      </c>
      <c r="C26" s="38" t="s">
        <v>83</v>
      </c>
      <c r="D26" s="79"/>
      <c r="E26" s="79"/>
      <c r="F26" s="51"/>
      <c r="G26" s="52">
        <f t="shared" si="1"/>
        <v>0</v>
      </c>
      <c r="H26" s="64" t="s">
        <v>33</v>
      </c>
    </row>
    <row r="27" spans="1:9" x14ac:dyDescent="0.3">
      <c r="A27" s="82">
        <f>MAX($A$21:A26)+1</f>
        <v>6</v>
      </c>
      <c r="C27" s="38" t="s">
        <v>31</v>
      </c>
      <c r="D27" s="79"/>
      <c r="E27" s="79"/>
      <c r="F27" s="51"/>
      <c r="G27" s="52">
        <f>SUM(D27:F27)</f>
        <v>0</v>
      </c>
      <c r="H27" s="64" t="s">
        <v>34</v>
      </c>
    </row>
    <row r="28" spans="1:9" x14ac:dyDescent="0.3">
      <c r="D28" s="52">
        <f>+SUM(D22:D27)</f>
        <v>0</v>
      </c>
      <c r="E28" s="52">
        <f>+SUM(E22:E27)</f>
        <v>0</v>
      </c>
      <c r="F28" s="52">
        <f>+SUM(F22:F27)</f>
        <v>0</v>
      </c>
      <c r="G28" s="53"/>
    </row>
    <row r="29" spans="1:9" ht="14.5" x14ac:dyDescent="0.3">
      <c r="A29" s="82">
        <f>MAX($A$21:A28)+1</f>
        <v>7</v>
      </c>
      <c r="C29" s="39" t="s">
        <v>32</v>
      </c>
      <c r="D29" s="54"/>
      <c r="E29" s="53"/>
      <c r="F29" s="53"/>
      <c r="G29" s="52">
        <f>+SUM(G22:G27)</f>
        <v>0</v>
      </c>
      <c r="H29" s="65" t="s">
        <v>131</v>
      </c>
    </row>
    <row r="30" spans="1:9" ht="14.5" x14ac:dyDescent="0.3">
      <c r="A30" s="82">
        <f>MAX($A$21:A29)+1</f>
        <v>8</v>
      </c>
      <c r="C30" s="39" t="s">
        <v>134</v>
      </c>
      <c r="D30" s="51"/>
      <c r="E30" s="53"/>
      <c r="G30" s="51">
        <f>SUM(D30:F30)</f>
        <v>0</v>
      </c>
      <c r="H30" s="65" t="s">
        <v>133</v>
      </c>
    </row>
    <row r="32" spans="1:9" x14ac:dyDescent="0.3">
      <c r="B32" s="26"/>
      <c r="C32" s="40"/>
      <c r="D32" s="55"/>
      <c r="E32" s="55"/>
      <c r="F32" s="55"/>
      <c r="G32" s="56"/>
      <c r="H32" s="56"/>
      <c r="I32" s="29"/>
    </row>
    <row r="33" spans="1:11" ht="21" x14ac:dyDescent="0.5">
      <c r="B33" s="27" t="s">
        <v>35</v>
      </c>
      <c r="C33" s="40"/>
      <c r="D33" s="55"/>
      <c r="E33" s="57"/>
      <c r="F33" s="57"/>
      <c r="G33" s="57"/>
      <c r="H33" s="57"/>
      <c r="I33" s="26"/>
    </row>
    <row r="34" spans="1:11" x14ac:dyDescent="0.3">
      <c r="B34" s="28"/>
      <c r="C34" s="40"/>
      <c r="D34" s="55"/>
      <c r="E34" s="57"/>
      <c r="F34" s="57"/>
      <c r="G34" s="57"/>
      <c r="H34" s="57"/>
      <c r="I34" s="26"/>
    </row>
    <row r="35" spans="1:11" ht="15.5" x14ac:dyDescent="0.3">
      <c r="B35" s="26"/>
      <c r="C35" s="41" t="s">
        <v>36</v>
      </c>
      <c r="D35" s="58"/>
      <c r="E35" s="58"/>
      <c r="F35" s="58"/>
      <c r="G35" s="56"/>
      <c r="H35" s="56"/>
      <c r="I35" s="29"/>
    </row>
    <row r="36" spans="1:11" ht="39" x14ac:dyDescent="0.3">
      <c r="D36" s="24" t="s">
        <v>25</v>
      </c>
      <c r="E36" s="24" t="s">
        <v>26</v>
      </c>
      <c r="F36" s="24"/>
      <c r="G36" s="23" t="s">
        <v>27</v>
      </c>
      <c r="H36" s="34" t="s">
        <v>106</v>
      </c>
    </row>
    <row r="37" spans="1:11" ht="14.5" x14ac:dyDescent="0.3">
      <c r="C37" s="36" t="s">
        <v>37</v>
      </c>
      <c r="D37" s="24"/>
      <c r="E37" s="24"/>
      <c r="F37" s="24"/>
      <c r="G37" s="23"/>
    </row>
    <row r="38" spans="1:11" x14ac:dyDescent="0.3">
      <c r="C38" s="42" t="s">
        <v>38</v>
      </c>
      <c r="D38" s="50"/>
      <c r="F38" s="24"/>
    </row>
    <row r="39" spans="1:11" x14ac:dyDescent="0.3">
      <c r="A39" s="82">
        <f>MAX($A$21:A38)+1</f>
        <v>9</v>
      </c>
      <c r="C39" s="25" t="s">
        <v>84</v>
      </c>
      <c r="D39" s="81"/>
      <c r="E39" s="67"/>
      <c r="F39" s="68"/>
      <c r="G39" s="67">
        <f>SUM(D39:E39)</f>
        <v>0</v>
      </c>
    </row>
    <row r="40" spans="1:11" x14ac:dyDescent="0.3">
      <c r="A40" s="82">
        <f>MAX($A$21:A39)+1</f>
        <v>10</v>
      </c>
      <c r="C40" s="25" t="s">
        <v>39</v>
      </c>
      <c r="D40" s="81"/>
      <c r="E40" s="67"/>
      <c r="F40" s="68"/>
      <c r="G40" s="67">
        <f t="shared" ref="G40" si="2">SUM(D40:E40)</f>
        <v>0</v>
      </c>
    </row>
    <row r="41" spans="1:11" x14ac:dyDescent="0.3">
      <c r="A41" s="82">
        <f>MAX($A$21:A40)+1</f>
        <v>11</v>
      </c>
      <c r="C41" s="35" t="s">
        <v>40</v>
      </c>
      <c r="D41" s="69">
        <f>SUM(D39:D40)</f>
        <v>0</v>
      </c>
      <c r="E41" s="69"/>
      <c r="F41" s="68"/>
      <c r="G41" s="69">
        <f>SUM(G39:G40)</f>
        <v>0</v>
      </c>
    </row>
    <row r="42" spans="1:11" x14ac:dyDescent="0.3">
      <c r="D42" s="70"/>
      <c r="E42" s="70"/>
      <c r="F42" s="68"/>
      <c r="G42" s="70"/>
    </row>
    <row r="43" spans="1:11" ht="14.5" x14ac:dyDescent="0.3">
      <c r="C43" s="39" t="s">
        <v>41</v>
      </c>
      <c r="D43" s="70"/>
      <c r="E43" s="70"/>
      <c r="F43" s="68"/>
      <c r="G43" s="70"/>
    </row>
    <row r="44" spans="1:11" ht="14.5" x14ac:dyDescent="0.3">
      <c r="A44" s="82">
        <f>MAX($A$21:A43)+1</f>
        <v>12</v>
      </c>
      <c r="C44" s="39" t="s">
        <v>114</v>
      </c>
      <c r="D44" s="71"/>
      <c r="E44" s="70"/>
      <c r="F44" s="68"/>
      <c r="G44" s="70"/>
    </row>
    <row r="45" spans="1:11" x14ac:dyDescent="0.3">
      <c r="A45" s="82">
        <f>MAX($A$21:A44)+1</f>
        <v>13</v>
      </c>
      <c r="C45" s="25" t="s">
        <v>42</v>
      </c>
      <c r="D45" s="81"/>
      <c r="E45" s="67"/>
      <c r="F45" s="68"/>
      <c r="G45" s="67">
        <f>SUM(D45:E45)</f>
        <v>0</v>
      </c>
    </row>
    <row r="46" spans="1:11" x14ac:dyDescent="0.3">
      <c r="A46" s="82">
        <f>MAX($A$21:A45)+1</f>
        <v>14</v>
      </c>
      <c r="C46" s="35" t="s">
        <v>43</v>
      </c>
      <c r="D46" s="69">
        <f>+SUM(D45:D45)</f>
        <v>0</v>
      </c>
      <c r="E46" s="69"/>
      <c r="F46" s="68"/>
      <c r="G46" s="69">
        <f>+SUM(G45:G45)</f>
        <v>0</v>
      </c>
      <c r="K46" s="2" t="s">
        <v>0</v>
      </c>
    </row>
    <row r="47" spans="1:11" x14ac:dyDescent="0.3">
      <c r="D47" s="70"/>
      <c r="E47" s="70"/>
      <c r="F47" s="68"/>
      <c r="G47" s="70"/>
    </row>
    <row r="48" spans="1:11" ht="14.5" x14ac:dyDescent="0.3">
      <c r="C48" s="39" t="s">
        <v>44</v>
      </c>
      <c r="D48" s="70"/>
      <c r="E48" s="70"/>
      <c r="F48" s="68"/>
      <c r="G48" s="70"/>
    </row>
    <row r="49" spans="1:7" x14ac:dyDescent="0.3">
      <c r="A49" s="82">
        <f>MAX($A$21:A48)+1</f>
        <v>15</v>
      </c>
      <c r="C49" s="25" t="s">
        <v>45</v>
      </c>
      <c r="D49" s="67"/>
      <c r="E49" s="81"/>
      <c r="F49" s="68"/>
      <c r="G49" s="67">
        <f>SUM(D49:E49)</f>
        <v>0</v>
      </c>
    </row>
    <row r="50" spans="1:7" x14ac:dyDescent="0.3">
      <c r="A50" s="82">
        <f>MAX($A$21:A49)+1</f>
        <v>16</v>
      </c>
      <c r="C50" s="25" t="s">
        <v>46</v>
      </c>
      <c r="D50" s="67"/>
      <c r="E50" s="81"/>
      <c r="F50" s="68"/>
      <c r="G50" s="67">
        <f>SUM(D50:E50)</f>
        <v>0</v>
      </c>
    </row>
    <row r="51" spans="1:7" x14ac:dyDescent="0.3">
      <c r="A51" s="82">
        <f>MAX($A$21:A50)+1</f>
        <v>17</v>
      </c>
      <c r="C51" s="25" t="s">
        <v>115</v>
      </c>
      <c r="D51" s="67"/>
      <c r="E51" s="81"/>
      <c r="F51" s="68"/>
      <c r="G51" s="67">
        <f>SUM(D51:E51)</f>
        <v>0</v>
      </c>
    </row>
    <row r="52" spans="1:7" x14ac:dyDescent="0.3">
      <c r="A52" s="82">
        <f>MAX($A$21:A51)+1</f>
        <v>18</v>
      </c>
      <c r="C52" s="25" t="s">
        <v>47</v>
      </c>
      <c r="D52" s="67"/>
      <c r="E52" s="81"/>
      <c r="F52" s="68"/>
      <c r="G52" s="67">
        <f>SUM(D52:E52)</f>
        <v>0</v>
      </c>
    </row>
    <row r="53" spans="1:7" x14ac:dyDescent="0.3">
      <c r="A53" s="82">
        <f>MAX($A$21:A52)+1</f>
        <v>19</v>
      </c>
      <c r="C53" s="35" t="s">
        <v>48</v>
      </c>
      <c r="D53" s="69"/>
      <c r="E53" s="69">
        <f>SUM(E49:E52)</f>
        <v>0</v>
      </c>
      <c r="F53" s="68"/>
      <c r="G53" s="69">
        <f>SUM(G49:G52)</f>
        <v>0</v>
      </c>
    </row>
    <row r="54" spans="1:7" x14ac:dyDescent="0.3">
      <c r="D54" s="70"/>
      <c r="E54" s="70"/>
      <c r="F54" s="68"/>
      <c r="G54" s="70"/>
    </row>
    <row r="55" spans="1:7" ht="14.5" x14ac:dyDescent="0.3">
      <c r="C55" s="39" t="s">
        <v>49</v>
      </c>
      <c r="D55" s="70"/>
      <c r="E55" s="70"/>
      <c r="F55" s="68"/>
      <c r="G55" s="70"/>
    </row>
    <row r="56" spans="1:7" x14ac:dyDescent="0.3">
      <c r="A56" s="82">
        <f>MAX($A$21:A55)+1</f>
        <v>20</v>
      </c>
      <c r="C56" s="25" t="s">
        <v>50</v>
      </c>
      <c r="D56" s="66"/>
      <c r="E56" s="66"/>
      <c r="F56" s="68"/>
      <c r="G56" s="67">
        <f>SUM(D56:E56)</f>
        <v>0</v>
      </c>
    </row>
    <row r="57" spans="1:7" x14ac:dyDescent="0.3">
      <c r="A57" s="82">
        <f>MAX($A$21:A56)+1</f>
        <v>21</v>
      </c>
      <c r="C57" s="25" t="s">
        <v>100</v>
      </c>
      <c r="D57" s="66"/>
      <c r="E57" s="66"/>
      <c r="F57" s="68"/>
      <c r="G57" s="67">
        <f>SUM(D57:E57)</f>
        <v>0</v>
      </c>
    </row>
    <row r="58" spans="1:7" x14ac:dyDescent="0.3">
      <c r="A58" s="82">
        <f>MAX($A$21:A57)+1</f>
        <v>22</v>
      </c>
      <c r="C58" s="35" t="s">
        <v>51</v>
      </c>
      <c r="D58" s="69">
        <f>+D56+D57</f>
        <v>0</v>
      </c>
      <c r="E58" s="69">
        <f>+E56+E57</f>
        <v>0</v>
      </c>
      <c r="F58" s="68"/>
      <c r="G58" s="69">
        <f>+G56+G57</f>
        <v>0</v>
      </c>
    </row>
    <row r="59" spans="1:7" x14ac:dyDescent="0.3">
      <c r="D59" s="70"/>
      <c r="E59" s="70"/>
      <c r="F59" s="68"/>
      <c r="G59" s="70"/>
    </row>
    <row r="60" spans="1:7" ht="14.5" x14ac:dyDescent="0.3">
      <c r="A60" s="82">
        <f>MAX($A$21:A59)+1</f>
        <v>23</v>
      </c>
      <c r="C60" s="39" t="s">
        <v>52</v>
      </c>
      <c r="D60" s="69">
        <f>+D46+D53+D58+D41</f>
        <v>0</v>
      </c>
      <c r="E60" s="69">
        <f>+E46+E53+E58+E41</f>
        <v>0</v>
      </c>
      <c r="F60" s="68"/>
      <c r="G60" s="69">
        <f>+G46+G53+G58+G41</f>
        <v>0</v>
      </c>
    </row>
    <row r="61" spans="1:7" x14ac:dyDescent="0.3">
      <c r="C61" s="35"/>
      <c r="D61" s="70"/>
      <c r="E61" s="70"/>
      <c r="F61" s="68"/>
      <c r="G61" s="70"/>
    </row>
    <row r="62" spans="1:7" ht="14.5" x14ac:dyDescent="0.3">
      <c r="C62" s="36" t="s">
        <v>53</v>
      </c>
      <c r="D62" s="70"/>
      <c r="E62" s="70"/>
      <c r="F62" s="68"/>
      <c r="G62" s="70"/>
    </row>
    <row r="63" spans="1:7" x14ac:dyDescent="0.3">
      <c r="C63" s="35" t="s">
        <v>54</v>
      </c>
      <c r="D63" s="70"/>
      <c r="E63" s="70"/>
      <c r="F63" s="68"/>
      <c r="G63" s="70"/>
    </row>
    <row r="64" spans="1:7" x14ac:dyDescent="0.3">
      <c r="A64" s="82">
        <f>MAX($A$21:A63)+1</f>
        <v>24</v>
      </c>
      <c r="C64" s="25" t="s">
        <v>55</v>
      </c>
      <c r="D64" s="81"/>
      <c r="E64" s="81"/>
      <c r="F64" s="68"/>
      <c r="G64" s="67">
        <f>SUM(D64:E64)</f>
        <v>0</v>
      </c>
    </row>
    <row r="65" spans="1:7" x14ac:dyDescent="0.3">
      <c r="A65" s="82">
        <f>MAX($A$21:A64)+1</f>
        <v>25</v>
      </c>
      <c r="C65" s="25" t="s">
        <v>56</v>
      </c>
      <c r="D65" s="81"/>
      <c r="E65" s="81"/>
      <c r="F65" s="68"/>
      <c r="G65" s="67">
        <f>SUM(D65:E65)</f>
        <v>0</v>
      </c>
    </row>
    <row r="66" spans="1:7" x14ac:dyDescent="0.3">
      <c r="A66" s="82">
        <f>MAX($A$21:A65)+1</f>
        <v>26</v>
      </c>
      <c r="C66" s="35" t="s">
        <v>57</v>
      </c>
      <c r="D66" s="69">
        <f>SUM(D64:D65)</f>
        <v>0</v>
      </c>
      <c r="E66" s="69">
        <f>SUM(E64:E65)</f>
        <v>0</v>
      </c>
      <c r="F66" s="68"/>
      <c r="G66" s="69">
        <f>SUM(G64:G65)</f>
        <v>0</v>
      </c>
    </row>
    <row r="67" spans="1:7" x14ac:dyDescent="0.3">
      <c r="D67" s="70"/>
      <c r="E67" s="70"/>
      <c r="F67" s="68"/>
      <c r="G67" s="70"/>
    </row>
    <row r="68" spans="1:7" ht="14.5" x14ac:dyDescent="0.3">
      <c r="C68" s="39" t="s">
        <v>90</v>
      </c>
      <c r="D68" s="70"/>
      <c r="E68" s="70"/>
      <c r="F68" s="68"/>
      <c r="G68" s="70"/>
    </row>
    <row r="69" spans="1:7" x14ac:dyDescent="0.3">
      <c r="C69" s="35" t="s">
        <v>107</v>
      </c>
      <c r="D69" s="70"/>
      <c r="E69" s="70"/>
      <c r="F69" s="68"/>
      <c r="G69" s="70"/>
    </row>
    <row r="70" spans="1:7" x14ac:dyDescent="0.3">
      <c r="A70" s="82">
        <f>MAX($A$21:A69)+1</f>
        <v>27</v>
      </c>
      <c r="C70" s="25" t="s">
        <v>58</v>
      </c>
      <c r="D70" s="66"/>
      <c r="E70" s="66"/>
      <c r="F70" s="68"/>
      <c r="G70" s="67">
        <f t="shared" ref="G70:G73" si="3">SUM(D70:E70)</f>
        <v>0</v>
      </c>
    </row>
    <row r="71" spans="1:7" x14ac:dyDescent="0.3">
      <c r="A71" s="82">
        <f>MAX($A$21:A70)+1</f>
        <v>28</v>
      </c>
      <c r="C71" s="25" t="s">
        <v>59</v>
      </c>
      <c r="D71" s="81"/>
      <c r="E71" s="66"/>
      <c r="F71" s="68"/>
      <c r="G71" s="67">
        <f t="shared" si="3"/>
        <v>0</v>
      </c>
    </row>
    <row r="72" spans="1:7" x14ac:dyDescent="0.3">
      <c r="A72" s="82">
        <f>MAX($A$21:A71)+1</f>
        <v>29</v>
      </c>
      <c r="C72" s="25" t="s">
        <v>28</v>
      </c>
      <c r="D72" s="66"/>
      <c r="E72" s="81"/>
      <c r="F72" s="68"/>
      <c r="G72" s="67">
        <f t="shared" si="3"/>
        <v>0</v>
      </c>
    </row>
    <row r="73" spans="1:7" x14ac:dyDescent="0.3">
      <c r="A73" s="82">
        <f>MAX($A$21:A72)+1</f>
        <v>30</v>
      </c>
      <c r="C73" s="25" t="s">
        <v>91</v>
      </c>
      <c r="D73" s="81"/>
      <c r="E73" s="81"/>
      <c r="F73" s="68"/>
      <c r="G73" s="67">
        <f t="shared" si="3"/>
        <v>0</v>
      </c>
    </row>
    <row r="74" spans="1:7" x14ac:dyDescent="0.3">
      <c r="A74" s="82">
        <f>MAX($A$21:A73)+1</f>
        <v>31</v>
      </c>
      <c r="C74" s="35" t="s">
        <v>60</v>
      </c>
      <c r="D74" s="69">
        <f>+SUM(D70:D73)</f>
        <v>0</v>
      </c>
      <c r="E74" s="69">
        <f>+SUM(E70:E73)</f>
        <v>0</v>
      </c>
      <c r="F74" s="68"/>
      <c r="G74" s="69">
        <f>+SUM(G70:G73)</f>
        <v>0</v>
      </c>
    </row>
    <row r="75" spans="1:7" x14ac:dyDescent="0.3">
      <c r="C75" s="35"/>
      <c r="D75" s="70"/>
      <c r="E75" s="70"/>
      <c r="F75" s="68"/>
      <c r="G75" s="70"/>
    </row>
    <row r="76" spans="1:7" ht="14.5" x14ac:dyDescent="0.3">
      <c r="C76" s="39" t="s">
        <v>61</v>
      </c>
      <c r="D76" s="70"/>
      <c r="E76" s="70"/>
      <c r="F76" s="68"/>
      <c r="G76" s="70"/>
    </row>
    <row r="77" spans="1:7" x14ac:dyDescent="0.3">
      <c r="A77" s="82">
        <f>MAX($A$21:A76)+1</f>
        <v>32</v>
      </c>
      <c r="C77" s="25" t="s">
        <v>62</v>
      </c>
      <c r="D77" s="81"/>
      <c r="E77" s="81"/>
      <c r="F77" s="68"/>
      <c r="G77" s="67">
        <f>SUM(D77:E77)</f>
        <v>0</v>
      </c>
    </row>
    <row r="78" spans="1:7" x14ac:dyDescent="0.3">
      <c r="C78" s="35"/>
      <c r="D78" s="69">
        <f>+SUM(D77:D77)</f>
        <v>0</v>
      </c>
      <c r="E78" s="69">
        <f>+SUM(E77:E77)</f>
        <v>0</v>
      </c>
      <c r="F78" s="68"/>
      <c r="G78" s="69">
        <f>+SUM(G77:G77)</f>
        <v>0</v>
      </c>
    </row>
    <row r="79" spans="1:7" x14ac:dyDescent="0.3">
      <c r="C79" s="35"/>
      <c r="D79" s="70"/>
      <c r="E79" s="70"/>
      <c r="F79" s="68"/>
      <c r="G79" s="70"/>
    </row>
    <row r="80" spans="1:7" ht="14.5" x14ac:dyDescent="0.3">
      <c r="A80" s="82">
        <f>MAX($A$21:A79)+1</f>
        <v>33</v>
      </c>
      <c r="C80" s="39" t="s">
        <v>63</v>
      </c>
      <c r="D80" s="69">
        <f>+D74+D66+D78</f>
        <v>0</v>
      </c>
      <c r="E80" s="69">
        <f>+E74+E66+E78</f>
        <v>0</v>
      </c>
      <c r="F80" s="68"/>
      <c r="G80" s="69">
        <f>+G74+G66+G78</f>
        <v>0</v>
      </c>
    </row>
    <row r="81" spans="1:7" x14ac:dyDescent="0.3">
      <c r="C81" s="35"/>
      <c r="D81" s="70"/>
      <c r="E81" s="70"/>
      <c r="F81" s="68"/>
      <c r="G81" s="70"/>
    </row>
    <row r="82" spans="1:7" ht="14.5" x14ac:dyDescent="0.3">
      <c r="A82" s="82">
        <f>MAX($A$21:A81)+1</f>
        <v>34</v>
      </c>
      <c r="C82" s="39" t="s">
        <v>64</v>
      </c>
      <c r="D82" s="67">
        <f>D60-D80</f>
        <v>0</v>
      </c>
      <c r="E82" s="67">
        <f>E60-E80</f>
        <v>0</v>
      </c>
      <c r="F82" s="68"/>
      <c r="G82" s="67">
        <f>G60-G80</f>
        <v>0</v>
      </c>
    </row>
    <row r="83" spans="1:7" x14ac:dyDescent="0.3">
      <c r="C83" s="35"/>
      <c r="D83" s="70"/>
      <c r="E83" s="70"/>
      <c r="F83" s="68"/>
      <c r="G83" s="70"/>
    </row>
    <row r="84" spans="1:7" x14ac:dyDescent="0.3">
      <c r="C84" s="35"/>
      <c r="D84" s="70"/>
      <c r="E84" s="70"/>
      <c r="F84" s="68"/>
      <c r="G84" s="70"/>
    </row>
    <row r="85" spans="1:7" x14ac:dyDescent="0.3">
      <c r="C85" s="35"/>
      <c r="D85" s="70"/>
      <c r="E85" s="70"/>
      <c r="F85" s="68"/>
      <c r="G85" s="70"/>
    </row>
    <row r="86" spans="1:7" ht="14.5" x14ac:dyDescent="0.3">
      <c r="C86" s="36" t="s">
        <v>65</v>
      </c>
      <c r="D86" s="70"/>
      <c r="E86" s="70"/>
      <c r="F86" s="68"/>
      <c r="G86" s="70"/>
    </row>
    <row r="87" spans="1:7" ht="14.5" x14ac:dyDescent="0.3">
      <c r="C87" s="39" t="s">
        <v>66</v>
      </c>
      <c r="D87" s="70"/>
      <c r="E87" s="70"/>
      <c r="F87" s="68"/>
      <c r="G87" s="70"/>
    </row>
    <row r="88" spans="1:7" ht="14.5" x14ac:dyDescent="0.3">
      <c r="C88" s="39" t="s">
        <v>88</v>
      </c>
      <c r="D88" s="70"/>
      <c r="E88" s="70"/>
      <c r="F88" s="68"/>
      <c r="G88" s="70"/>
    </row>
    <row r="89" spans="1:7" x14ac:dyDescent="0.3">
      <c r="A89" s="82">
        <f>MAX($A$21:A88)+1</f>
        <v>35</v>
      </c>
      <c r="C89" s="25" t="s">
        <v>67</v>
      </c>
      <c r="D89" s="81"/>
      <c r="E89" s="81"/>
      <c r="F89" s="68"/>
      <c r="G89" s="67">
        <f>SUM(D89:E89)</f>
        <v>0</v>
      </c>
    </row>
    <row r="90" spans="1:7" x14ac:dyDescent="0.3">
      <c r="C90" s="43" t="s">
        <v>68</v>
      </c>
      <c r="D90" s="70"/>
      <c r="E90" s="70"/>
      <c r="F90" s="68"/>
      <c r="G90" s="70"/>
    </row>
    <row r="91" spans="1:7" x14ac:dyDescent="0.3">
      <c r="C91" s="43"/>
      <c r="D91" s="70"/>
      <c r="E91" s="70"/>
      <c r="F91" s="68"/>
      <c r="G91" s="70"/>
    </row>
    <row r="92" spans="1:7" ht="14.5" x14ac:dyDescent="0.3">
      <c r="C92" s="39" t="s">
        <v>86</v>
      </c>
      <c r="D92" s="70"/>
      <c r="E92" s="70"/>
      <c r="F92" s="68"/>
      <c r="G92" s="70"/>
    </row>
    <row r="93" spans="1:7" x14ac:dyDescent="0.3">
      <c r="A93" s="82">
        <f>MAX($A$21:A92)+1</f>
        <v>36</v>
      </c>
      <c r="C93" s="25" t="s">
        <v>117</v>
      </c>
      <c r="D93" s="66"/>
      <c r="E93" s="66"/>
      <c r="F93" s="68"/>
      <c r="G93" s="67">
        <f>SUM(D93:E93)</f>
        <v>0</v>
      </c>
    </row>
    <row r="94" spans="1:7" x14ac:dyDescent="0.3">
      <c r="A94" s="82">
        <f>MAX($A$21:A93)+1</f>
        <v>37</v>
      </c>
      <c r="C94" s="35" t="s">
        <v>69</v>
      </c>
      <c r="D94" s="69">
        <f>+SUM(D89:D93)</f>
        <v>0</v>
      </c>
      <c r="E94" s="69">
        <f>+SUM(E89:E93)</f>
        <v>0</v>
      </c>
      <c r="F94" s="68"/>
      <c r="G94" s="69">
        <f>+SUM(G89:G93)</f>
        <v>0</v>
      </c>
    </row>
    <row r="95" spans="1:7" x14ac:dyDescent="0.3">
      <c r="C95" s="35"/>
      <c r="D95" s="70"/>
      <c r="E95" s="70"/>
      <c r="F95" s="68"/>
      <c r="G95" s="72"/>
    </row>
    <row r="96" spans="1:7" ht="14.5" x14ac:dyDescent="0.3">
      <c r="C96" s="39" t="s">
        <v>89</v>
      </c>
      <c r="D96" s="70"/>
      <c r="E96" s="70"/>
      <c r="F96" s="68"/>
      <c r="G96" s="70"/>
    </row>
    <row r="97" spans="1:8" x14ac:dyDescent="0.3">
      <c r="C97" s="35" t="s">
        <v>108</v>
      </c>
      <c r="D97" s="70"/>
      <c r="E97" s="70"/>
      <c r="F97" s="68"/>
      <c r="G97" s="70"/>
    </row>
    <row r="98" spans="1:8" x14ac:dyDescent="0.3">
      <c r="A98" s="82">
        <f>MAX($A$21:A97)+1</f>
        <v>38</v>
      </c>
      <c r="C98" s="25" t="s">
        <v>118</v>
      </c>
      <c r="D98" s="81"/>
      <c r="E98" s="81"/>
      <c r="F98" s="68"/>
      <c r="G98" s="67">
        <f t="shared" ref="G98:G100" si="4">SUM(D98:E98)</f>
        <v>0</v>
      </c>
    </row>
    <row r="99" spans="1:8" x14ac:dyDescent="0.3">
      <c r="A99" s="82">
        <f>MAX($A$21:A98)+1</f>
        <v>39</v>
      </c>
      <c r="C99" s="25" t="s">
        <v>70</v>
      </c>
      <c r="D99" s="66"/>
      <c r="E99" s="66"/>
      <c r="F99" s="68"/>
      <c r="G99" s="67">
        <f t="shared" si="4"/>
        <v>0</v>
      </c>
    </row>
    <row r="100" spans="1:8" x14ac:dyDescent="0.3">
      <c r="A100" s="82">
        <f>MAX($A$21:A99)+1</f>
        <v>40</v>
      </c>
      <c r="C100" s="25" t="s">
        <v>119</v>
      </c>
      <c r="D100" s="81"/>
      <c r="E100" s="81"/>
      <c r="F100" s="68"/>
      <c r="G100" s="67">
        <f t="shared" si="4"/>
        <v>0</v>
      </c>
    </row>
    <row r="101" spans="1:8" x14ac:dyDescent="0.3">
      <c r="A101" s="82">
        <f>MAX($A$21:A100)+1</f>
        <v>41</v>
      </c>
      <c r="C101" s="35" t="s">
        <v>71</v>
      </c>
      <c r="D101" s="69">
        <f>+SUM(D98:D100)</f>
        <v>0</v>
      </c>
      <c r="E101" s="69">
        <f>+SUM(E98:E100)</f>
        <v>0</v>
      </c>
      <c r="F101" s="68"/>
      <c r="G101" s="69">
        <f>+SUM(G98:G100)</f>
        <v>0</v>
      </c>
    </row>
    <row r="102" spans="1:8" x14ac:dyDescent="0.3">
      <c r="D102" s="70"/>
      <c r="E102" s="70"/>
      <c r="F102" s="68"/>
      <c r="G102" s="70"/>
    </row>
    <row r="103" spans="1:8" ht="14.5" x14ac:dyDescent="0.3">
      <c r="A103" s="82">
        <f>MAX($A$21:A102)+1</f>
        <v>42</v>
      </c>
      <c r="C103" s="39" t="s">
        <v>72</v>
      </c>
      <c r="D103" s="81"/>
      <c r="E103" s="81"/>
      <c r="F103" s="68"/>
      <c r="G103" s="67">
        <f t="shared" ref="G103:G109" si="5">SUM(D103:E103)</f>
        <v>0</v>
      </c>
      <c r="H103" s="60" t="s">
        <v>92</v>
      </c>
    </row>
    <row r="104" spans="1:8" ht="14.5" x14ac:dyDescent="0.3">
      <c r="A104" s="82">
        <f>MAX($A$21:A103)+1</f>
        <v>43</v>
      </c>
      <c r="C104" s="39" t="s">
        <v>73</v>
      </c>
      <c r="D104" s="81"/>
      <c r="E104" s="81"/>
      <c r="F104" s="68"/>
      <c r="G104" s="67">
        <f t="shared" si="5"/>
        <v>0</v>
      </c>
      <c r="H104" s="61" t="s">
        <v>105</v>
      </c>
    </row>
    <row r="105" spans="1:8" ht="26" x14ac:dyDescent="0.3">
      <c r="A105" s="82">
        <f>MAX($A$21:A104)+1</f>
        <v>44</v>
      </c>
      <c r="C105" s="39" t="s">
        <v>74</v>
      </c>
      <c r="D105" s="81"/>
      <c r="E105" s="81"/>
      <c r="F105" s="68"/>
      <c r="G105" s="67">
        <f t="shared" si="5"/>
        <v>0</v>
      </c>
      <c r="H105" s="62" t="s">
        <v>93</v>
      </c>
    </row>
    <row r="106" spans="1:8" ht="14.5" x14ac:dyDescent="0.3">
      <c r="A106" s="82">
        <f>MAX($A$21:A105)+1</f>
        <v>45</v>
      </c>
      <c r="C106" s="39" t="s">
        <v>75</v>
      </c>
      <c r="D106" s="81"/>
      <c r="E106" s="81"/>
      <c r="F106" s="68"/>
      <c r="G106" s="67">
        <f t="shared" si="5"/>
        <v>0</v>
      </c>
      <c r="H106" s="60" t="s">
        <v>94</v>
      </c>
    </row>
    <row r="107" spans="1:8" ht="26" x14ac:dyDescent="0.3">
      <c r="A107" s="82">
        <f>MAX($A$21:A106)+1</f>
        <v>46</v>
      </c>
      <c r="C107" s="39" t="s">
        <v>85</v>
      </c>
      <c r="D107" s="81"/>
      <c r="E107" s="81"/>
      <c r="F107" s="68"/>
      <c r="G107" s="67">
        <f t="shared" si="5"/>
        <v>0</v>
      </c>
      <c r="H107" s="62" t="s">
        <v>95</v>
      </c>
    </row>
    <row r="108" spans="1:8" ht="14.5" x14ac:dyDescent="0.3">
      <c r="A108" s="82">
        <f>MAX($A$21:A107)+1</f>
        <v>47</v>
      </c>
      <c r="C108" s="39" t="s">
        <v>76</v>
      </c>
      <c r="D108" s="81"/>
      <c r="E108" s="81"/>
      <c r="F108" s="68"/>
      <c r="G108" s="67">
        <f t="shared" si="5"/>
        <v>0</v>
      </c>
      <c r="H108" s="60" t="s">
        <v>96</v>
      </c>
    </row>
    <row r="109" spans="1:8" ht="52" x14ac:dyDescent="0.3">
      <c r="A109" s="82">
        <f>MAX($A$21:A108)+1</f>
        <v>48</v>
      </c>
      <c r="C109" s="39" t="s">
        <v>77</v>
      </c>
      <c r="D109" s="81"/>
      <c r="E109" s="81"/>
      <c r="F109" s="68"/>
      <c r="G109" s="67">
        <f t="shared" si="5"/>
        <v>0</v>
      </c>
      <c r="H109" s="62" t="s">
        <v>104</v>
      </c>
    </row>
    <row r="110" spans="1:8" ht="13.5" thickBot="1" x14ac:dyDescent="0.35">
      <c r="C110" s="35"/>
      <c r="D110" s="70"/>
      <c r="E110" s="70"/>
      <c r="F110" s="68"/>
      <c r="G110" s="70"/>
    </row>
    <row r="111" spans="1:8" ht="15" thickBot="1" x14ac:dyDescent="0.35">
      <c r="A111" s="82">
        <f>MAX($A$21:A110)+1</f>
        <v>49</v>
      </c>
      <c r="C111" s="39" t="s">
        <v>78</v>
      </c>
      <c r="D111" s="73">
        <f>SUM(D103:D109)+D101+D94</f>
        <v>0</v>
      </c>
      <c r="E111" s="73">
        <f>SUM(E103:E109)+E101+E94</f>
        <v>0</v>
      </c>
      <c r="F111" s="68"/>
      <c r="G111" s="73">
        <f>SUM(G103:G109)+G101+G94</f>
        <v>0</v>
      </c>
    </row>
    <row r="112" spans="1:8" ht="13.5" thickBot="1" x14ac:dyDescent="0.35">
      <c r="C112" s="35"/>
      <c r="D112" s="70"/>
      <c r="E112" s="70"/>
      <c r="F112" s="68"/>
      <c r="G112" s="70"/>
    </row>
    <row r="113" spans="1:7" ht="15" thickBot="1" x14ac:dyDescent="0.35">
      <c r="A113" s="82">
        <f>MAX($A$21:A112)+1</f>
        <v>50</v>
      </c>
      <c r="C113" s="39" t="s">
        <v>79</v>
      </c>
      <c r="D113" s="73">
        <f>D82-D111</f>
        <v>0</v>
      </c>
      <c r="E113" s="73">
        <f>E82-E111</f>
        <v>0</v>
      </c>
      <c r="F113" s="68"/>
      <c r="G113" s="73">
        <f>G82-G111</f>
        <v>0</v>
      </c>
    </row>
    <row r="114" spans="1:7" x14ac:dyDescent="0.3">
      <c r="F114" s="24"/>
    </row>
    <row r="115" spans="1:7" x14ac:dyDescent="0.3">
      <c r="C115" s="44" t="s">
        <v>4</v>
      </c>
    </row>
    <row r="117" spans="1:7" x14ac:dyDescent="0.3">
      <c r="C117" s="25" t="s">
        <v>80</v>
      </c>
    </row>
    <row r="118" spans="1:7" x14ac:dyDescent="0.3">
      <c r="C118" s="25" t="s">
        <v>81</v>
      </c>
    </row>
    <row r="120" spans="1:7" x14ac:dyDescent="0.3">
      <c r="C120" s="25" t="s">
        <v>82</v>
      </c>
    </row>
    <row r="124" spans="1:7" x14ac:dyDescent="0.3">
      <c r="A124" s="82">
        <f>MAX($A$21:A123)+1</f>
        <v>51</v>
      </c>
      <c r="C124" s="25" t="s">
        <v>116</v>
      </c>
      <c r="D124" s="59"/>
    </row>
  </sheetData>
  <mergeCells count="3">
    <mergeCell ref="D11:E11"/>
    <mergeCell ref="D13:E13"/>
    <mergeCell ref="D12:E12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rowBreaks count="2" manualBreakCount="2">
    <brk id="31" min="1" max="6" man="1"/>
    <brk id="83" min="1" max="6" man="1"/>
  </rowBreaks>
  <ignoredErrors>
    <ignoredError sqref="G30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A6143-E511-46A1-A51A-D47E7DDE362C}">
  <sheetPr codeName="Sheet3"/>
  <dimension ref="A1:F205"/>
  <sheetViews>
    <sheetView topLeftCell="A181" zoomScale="85" zoomScaleNormal="85" workbookViewId="0">
      <selection activeCell="D199" sqref="D199"/>
    </sheetView>
  </sheetViews>
  <sheetFormatPr defaultRowHeight="14.5" x14ac:dyDescent="0.35"/>
  <cols>
    <col min="4" max="4" width="76.26953125" bestFit="1" customWidth="1"/>
    <col min="5" max="5" width="14.81640625" bestFit="1" customWidth="1"/>
    <col min="7" max="7" width="13.7265625" customWidth="1"/>
  </cols>
  <sheetData>
    <row r="1" spans="1:6" x14ac:dyDescent="0.35">
      <c r="A1" t="s">
        <v>120</v>
      </c>
      <c r="B1" t="s">
        <v>121</v>
      </c>
      <c r="C1" t="s">
        <v>109</v>
      </c>
      <c r="D1" t="s">
        <v>110</v>
      </c>
      <c r="E1" t="s">
        <v>111</v>
      </c>
      <c r="F1" t="s">
        <v>112</v>
      </c>
    </row>
    <row r="2" spans="1:6" x14ac:dyDescent="0.35">
      <c r="A2">
        <f>'Interfirms Submission Template '!$E$12</f>
        <v>0</v>
      </c>
      <c r="B2">
        <f>'Interfirms Submission Template '!$E$14</f>
        <v>0</v>
      </c>
      <c r="C2">
        <f>IFERROR(IF(C1=MAX(Data!$A:$A),1,C1+1),1)</f>
        <v>1</v>
      </c>
      <c r="D2" t="str">
        <f>INDEX(Data!C:C,MATCH(Upload!C2,Data!A:A,0))</f>
        <v>Sales Consultants</v>
      </c>
      <c r="E2" t="str">
        <f>VLOOKUP(COUNTIFS($C$2:C2,C2),Lookup!B:C,2,0)</f>
        <v>SALES DIVISION</v>
      </c>
      <c r="F2">
        <f>INDEX(IF(COUNTIFS($C$1:C2,C2)=1,Data!D:D,IF(COUNTIFS($C$2:C2,C2)=2,Data!E:E,IF(COUNTIFS($C$1:C2,C2)=3,Data!F:F,Data!G:G))),MATCH(Upload!$C2,Data!$A:$A,0))</f>
        <v>0</v>
      </c>
    </row>
    <row r="3" spans="1:6" x14ac:dyDescent="0.35">
      <c r="A3">
        <f>'Interfirms Submission Template '!$E$12</f>
        <v>0</v>
      </c>
      <c r="B3">
        <f>'Interfirms Submission Template '!$E$14</f>
        <v>0</v>
      </c>
      <c r="C3">
        <f>IFERROR(IF(C2=MAX(Data!$A:$A),1,C2+1),1)</f>
        <v>2</v>
      </c>
      <c r="D3" t="str">
        <f>INDEX(Data!C:C,MATCH(Upload!C3,Data!A:A,0))</f>
        <v>Property Managers</v>
      </c>
      <c r="E3" t="str">
        <f>VLOOKUP(COUNTIFS($C$2:C3,C3),Lookup!B:C,2,0)</f>
        <v>SALES DIVISION</v>
      </c>
      <c r="F3">
        <f>INDEX(IF(COUNTIFS($C$1:C3,C3)=1,Data!D:D,IF(COUNTIFS($C$2:C3,C3)=2,Data!E:E,IF(COUNTIFS($C$1:C3,C3)=3,Data!F:F,Data!G:G))),MATCH(Upload!$C3,Data!$A:$A,0))</f>
        <v>0</v>
      </c>
    </row>
    <row r="4" spans="1:6" x14ac:dyDescent="0.35">
      <c r="A4">
        <f>'Interfirms Submission Template '!$E$12</f>
        <v>0</v>
      </c>
      <c r="B4">
        <f>'Interfirms Submission Template '!$E$14</f>
        <v>0</v>
      </c>
      <c r="C4">
        <f>IFERROR(IF(C3=MAX(Data!$A:$A),1,C3+1),1)</f>
        <v>3</v>
      </c>
      <c r="D4" t="str">
        <f>INDEX(Data!C:C,MATCH(Upload!C4,Data!A:A,0))</f>
        <v>Business Development Managers (non-selling)</v>
      </c>
      <c r="E4" t="str">
        <f>VLOOKUP(COUNTIFS($C$2:C4,C4),Lookup!B:C,2,0)</f>
        <v>SALES DIVISION</v>
      </c>
      <c r="F4">
        <f>INDEX(IF(COUNTIFS($C$1:C4,C4)=1,Data!D:D,IF(COUNTIFS($C$2:C4,C4)=2,Data!E:E,IF(COUNTIFS($C$1:C4,C4)=3,Data!F:F,Data!G:G))),MATCH(Upload!$C4,Data!$A:$A,0))</f>
        <v>0</v>
      </c>
    </row>
    <row r="5" spans="1:6" x14ac:dyDescent="0.35">
      <c r="A5">
        <f>'Interfirms Submission Template '!$E$12</f>
        <v>0</v>
      </c>
      <c r="B5">
        <f>'Interfirms Submission Template '!$E$14</f>
        <v>0</v>
      </c>
      <c r="C5">
        <f>IFERROR(IF(C4=MAX(Data!$A:$A),1,C4+1),1)</f>
        <v>4</v>
      </c>
      <c r="D5" t="str">
        <f>INDEX(Data!C:C,MATCH(Upload!C5,Data!A:A,0))</f>
        <v>Administration/Clerical Staff (non-selling)</v>
      </c>
      <c r="E5" t="str">
        <f>VLOOKUP(COUNTIFS($C$2:C5,C5),Lookup!B:C,2,0)</f>
        <v>SALES DIVISION</v>
      </c>
      <c r="F5">
        <f>INDEX(IF(COUNTIFS($C$1:C5,C5)=1,Data!D:D,IF(COUNTIFS($C$2:C5,C5)=2,Data!E:E,IF(COUNTIFS($C$1:C5,C5)=3,Data!F:F,Data!G:G))),MATCH(Upload!$C5,Data!$A:$A,0))</f>
        <v>0</v>
      </c>
    </row>
    <row r="6" spans="1:6" x14ac:dyDescent="0.35">
      <c r="A6">
        <f>'Interfirms Submission Template '!$E$12</f>
        <v>0</v>
      </c>
      <c r="B6">
        <f>'Interfirms Submission Template '!$E$14</f>
        <v>0</v>
      </c>
      <c r="C6">
        <f>IFERROR(IF(C5=MAX(Data!$A:$A),1,C5+1),1)</f>
        <v>5</v>
      </c>
      <c r="D6" t="str">
        <f>INDEX(Data!C:C,MATCH(Upload!C6,Data!A:A,0))</f>
        <v>Managers/Owners (managing an office)</v>
      </c>
      <c r="E6" t="str">
        <f>VLOOKUP(COUNTIFS($C$2:C6,C6),Lookup!B:C,2,0)</f>
        <v>SALES DIVISION</v>
      </c>
      <c r="F6">
        <f>INDEX(IF(COUNTIFS($C$1:C6,C6)=1,Data!D:D,IF(COUNTIFS($C$2:C6,C6)=2,Data!E:E,IF(COUNTIFS($C$1:C6,C6)=3,Data!F:F,Data!G:G))),MATCH(Upload!$C6,Data!$A:$A,0))</f>
        <v>0</v>
      </c>
    </row>
    <row r="7" spans="1:6" x14ac:dyDescent="0.35">
      <c r="A7">
        <f>'Interfirms Submission Template '!$E$12</f>
        <v>0</v>
      </c>
      <c r="B7">
        <f>'Interfirms Submission Template '!$E$14</f>
        <v>0</v>
      </c>
      <c r="C7">
        <f>IFERROR(IF(C6=MAX(Data!$A:$A),1,C6+1),1)</f>
        <v>6</v>
      </c>
      <c r="D7" t="str">
        <f>INDEX(Data!C:C,MATCH(Upload!C7,Data!A:A,0))</f>
        <v>Owners (not managing an office)</v>
      </c>
      <c r="E7" t="str">
        <f>VLOOKUP(COUNTIFS($C$2:C7,C7),Lookup!B:C,2,0)</f>
        <v>SALES DIVISION</v>
      </c>
      <c r="F7">
        <f>INDEX(IF(COUNTIFS($C$1:C7,C7)=1,Data!D:D,IF(COUNTIFS($C$2:C7,C7)=2,Data!E:E,IF(COUNTIFS($C$1:C7,C7)=3,Data!F:F,Data!G:G))),MATCH(Upload!$C7,Data!$A:$A,0))</f>
        <v>0</v>
      </c>
    </row>
    <row r="8" spans="1:6" x14ac:dyDescent="0.35">
      <c r="A8">
        <f>'Interfirms Submission Template '!$E$12</f>
        <v>0</v>
      </c>
      <c r="B8">
        <f>'Interfirms Submission Template '!$E$14</f>
        <v>0</v>
      </c>
      <c r="C8">
        <f>IFERROR(IF(C7=MAX(Data!$A:$A),1,C7+1),1)</f>
        <v>7</v>
      </c>
      <c r="D8" t="str">
        <f>INDEX(Data!C:C,MATCH(Upload!C8,Data!A:A,0))</f>
        <v>TOTAL OFFICE HEAD COUNT</v>
      </c>
      <c r="E8" t="str">
        <f>VLOOKUP(COUNTIFS($C$2:C8,C8),Lookup!B:C,2,0)</f>
        <v>SALES DIVISION</v>
      </c>
      <c r="F8">
        <f>INDEX(IF(COUNTIFS($C$1:C8,C8)=1,Data!D:D,IF(COUNTIFS($C$2:C8,C8)=2,Data!E:E,IF(COUNTIFS($C$1:C8,C8)=3,Data!F:F,Data!G:G))),MATCH(Upload!$C8,Data!$A:$A,0))</f>
        <v>0</v>
      </c>
    </row>
    <row r="9" spans="1:6" x14ac:dyDescent="0.35">
      <c r="A9">
        <f>'Interfirms Submission Template '!$E$12</f>
        <v>0</v>
      </c>
      <c r="B9">
        <f>'Interfirms Submission Template '!$E$14</f>
        <v>0</v>
      </c>
      <c r="C9">
        <f>IFERROR(IF(C8=MAX(Data!$A:$A),1,C8+1),1)</f>
        <v>8</v>
      </c>
      <c r="D9" t="str">
        <f>INDEX(Data!C:C,MATCH(Upload!C9,Data!A:A,0))</f>
        <v>TOTAL OFFICE HEAD COUNT (Last Year 2023)</v>
      </c>
      <c r="E9" t="str">
        <f>VLOOKUP(COUNTIFS($C$2:C9,C9),Lookup!B:C,2,0)</f>
        <v>SALES DIVISION</v>
      </c>
      <c r="F9">
        <f>INDEX(IF(COUNTIFS($C$1:C9,C9)=1,Data!D:D,IF(COUNTIFS($C$2:C9,C9)=2,Data!E:E,IF(COUNTIFS($C$1:C9,C9)=3,Data!F:F,Data!G:G))),MATCH(Upload!$C9,Data!$A:$A,0))</f>
        <v>0</v>
      </c>
    </row>
    <row r="10" spans="1:6" x14ac:dyDescent="0.35">
      <c r="A10">
        <f>'Interfirms Submission Template '!$E$12</f>
        <v>0</v>
      </c>
      <c r="B10">
        <f>'Interfirms Submission Template '!$E$14</f>
        <v>0</v>
      </c>
      <c r="C10">
        <f>IFERROR(IF(C9=MAX(Data!$A:$A),1,C9+1),1)</f>
        <v>9</v>
      </c>
      <c r="D10" t="str">
        <f>INDEX(Data!C:C,MATCH(Upload!C10,Data!A:A,0))</f>
        <v>Commission - Sales</v>
      </c>
      <c r="E10" t="str">
        <f>VLOOKUP(COUNTIFS($C$2:C10,C10),Lookup!B:C,2,0)</f>
        <v>SALES DIVISION</v>
      </c>
      <c r="F10">
        <f>INDEX(IF(COUNTIFS($C$1:C10,C10)=1,Data!D:D,IF(COUNTIFS($C$2:C10,C10)=2,Data!E:E,IF(COUNTIFS($C$1:C10,C10)=3,Data!F:F,Data!G:G))),MATCH(Upload!$C10,Data!$A:$A,0))</f>
        <v>0</v>
      </c>
    </row>
    <row r="11" spans="1:6" x14ac:dyDescent="0.35">
      <c r="A11">
        <f>'Interfirms Submission Template '!$E$12</f>
        <v>0</v>
      </c>
      <c r="B11">
        <f>'Interfirms Submission Template '!$E$14</f>
        <v>0</v>
      </c>
      <c r="C11">
        <f>IFERROR(IF(C10=MAX(Data!$A:$A),1,C10+1),1)</f>
        <v>10</v>
      </c>
      <c r="D11" t="str">
        <f>INDEX(Data!C:C,MATCH(Upload!C11,Data!A:A,0))</f>
        <v>Commission - Other</v>
      </c>
      <c r="E11" t="str">
        <f>VLOOKUP(COUNTIFS($C$2:C11,C11),Lookup!B:C,2,0)</f>
        <v>SALES DIVISION</v>
      </c>
      <c r="F11">
        <f>INDEX(IF(COUNTIFS($C$1:C11,C11)=1,Data!D:D,IF(COUNTIFS($C$2:C11,C11)=2,Data!E:E,IF(COUNTIFS($C$1:C11,C11)=3,Data!F:F,Data!G:G))),MATCH(Upload!$C11,Data!$A:$A,0))</f>
        <v>0</v>
      </c>
    </row>
    <row r="12" spans="1:6" x14ac:dyDescent="0.35">
      <c r="A12">
        <f>'Interfirms Submission Template '!$E$12</f>
        <v>0</v>
      </c>
      <c r="B12">
        <f>'Interfirms Submission Template '!$E$14</f>
        <v>0</v>
      </c>
      <c r="C12">
        <f>IFERROR(IF(C11=MAX(Data!$A:$A),1,C11+1),1)</f>
        <v>11</v>
      </c>
      <c r="D12" t="str">
        <f>INDEX(Data!C:C,MATCH(Upload!C12,Data!A:A,0))</f>
        <v>Total Commission Income - Sales</v>
      </c>
      <c r="E12" t="str">
        <f>VLOOKUP(COUNTIFS($C$2:C12,C12),Lookup!B:C,2,0)</f>
        <v>SALES DIVISION</v>
      </c>
      <c r="F12">
        <f>INDEX(IF(COUNTIFS($C$1:C12,C12)=1,Data!D:D,IF(COUNTIFS($C$2:C12,C12)=2,Data!E:E,IF(COUNTIFS($C$1:C12,C12)=3,Data!F:F,Data!G:G))),MATCH(Upload!$C12,Data!$A:$A,0))</f>
        <v>0</v>
      </c>
    </row>
    <row r="13" spans="1:6" x14ac:dyDescent="0.35">
      <c r="A13">
        <f>'Interfirms Submission Template '!$E$12</f>
        <v>0</v>
      </c>
      <c r="B13">
        <f>'Interfirms Submission Template '!$E$14</f>
        <v>0</v>
      </c>
      <c r="C13">
        <f>IFERROR(IF(C12=MAX(Data!$A:$A),1,C12+1),1)</f>
        <v>12</v>
      </c>
      <c r="D13" t="str">
        <f>INDEX(Data!C:C,MATCH(Upload!C13,Data!A:A,0))</f>
        <v>How much VPA cost do you recover from customers as a percent of cost</v>
      </c>
      <c r="E13" t="str">
        <f>VLOOKUP(COUNTIFS($C$2:C13,C13),Lookup!B:C,2,0)</f>
        <v>SALES DIVISION</v>
      </c>
      <c r="F13">
        <f>INDEX(IF(COUNTIFS($C$1:C13,C13)=1,Data!D:D,IF(COUNTIFS($C$2:C13,C13)=2,Data!E:E,IF(COUNTIFS($C$1:C13,C13)=3,Data!F:F,Data!G:G))),MATCH(Upload!$C13,Data!$A:$A,0))</f>
        <v>0</v>
      </c>
    </row>
    <row r="14" spans="1:6" x14ac:dyDescent="0.35">
      <c r="A14">
        <f>'Interfirms Submission Template '!$E$12</f>
        <v>0</v>
      </c>
      <c r="B14">
        <f>'Interfirms Submission Template '!$E$14</f>
        <v>0</v>
      </c>
      <c r="C14">
        <f>IFERROR(IF(C13=MAX(Data!$A:$A),1,C13+1),1)</f>
        <v>13</v>
      </c>
      <c r="D14" t="str">
        <f>INDEX(Data!C:C,MATCH(Upload!C14,Data!A:A,0))</f>
        <v>VPA Recovery Income (Gross amount is required; gross expense is reported below)</v>
      </c>
      <c r="E14" t="str">
        <f>VLOOKUP(COUNTIFS($C$2:C14,C14),Lookup!B:C,2,0)</f>
        <v>SALES DIVISION</v>
      </c>
      <c r="F14">
        <f>INDEX(IF(COUNTIFS($C$1:C14,C14)=1,Data!D:D,IF(COUNTIFS($C$2:C14,C14)=2,Data!E:E,IF(COUNTIFS($C$1:C14,C14)=3,Data!F:F,Data!G:G))),MATCH(Upload!$C14,Data!$A:$A,0))</f>
        <v>0</v>
      </c>
    </row>
    <row r="15" spans="1:6" x14ac:dyDescent="0.35">
      <c r="A15">
        <f>'Interfirms Submission Template '!$E$12</f>
        <v>0</v>
      </c>
      <c r="B15">
        <f>'Interfirms Submission Template '!$E$14</f>
        <v>0</v>
      </c>
      <c r="C15">
        <f>IFERROR(IF(C14=MAX(Data!$A:$A),1,C14+1),1)</f>
        <v>14</v>
      </c>
      <c r="D15" t="str">
        <f>INDEX(Data!C:C,MATCH(Upload!C15,Data!A:A,0))</f>
        <v>Total Advertising Recoveries</v>
      </c>
      <c r="E15" t="str">
        <f>VLOOKUP(COUNTIFS($C$2:C15,C15),Lookup!B:C,2,0)</f>
        <v>SALES DIVISION</v>
      </c>
      <c r="F15">
        <f>INDEX(IF(COUNTIFS($C$1:C15,C15)=1,Data!D:D,IF(COUNTIFS($C$2:C15,C15)=2,Data!E:E,IF(COUNTIFS($C$1:C15,C15)=3,Data!F:F,Data!G:G))),MATCH(Upload!$C15,Data!$A:$A,0))</f>
        <v>0</v>
      </c>
    </row>
    <row r="16" spans="1:6" x14ac:dyDescent="0.35">
      <c r="A16">
        <f>'Interfirms Submission Template '!$E$12</f>
        <v>0</v>
      </c>
      <c r="B16">
        <f>'Interfirms Submission Template '!$E$14</f>
        <v>0</v>
      </c>
      <c r="C16">
        <f>IFERROR(IF(C15=MAX(Data!$A:$A),1,C15+1),1)</f>
        <v>15</v>
      </c>
      <c r="D16" t="str">
        <f>INDEX(Data!C:C,MATCH(Upload!C16,Data!A:A,0))</f>
        <v>Management Fees</v>
      </c>
      <c r="E16" t="str">
        <f>VLOOKUP(COUNTIFS($C$2:C16,C16),Lookup!B:C,2,0)</f>
        <v>SALES DIVISION</v>
      </c>
      <c r="F16">
        <f>INDEX(IF(COUNTIFS($C$1:C16,C16)=1,Data!D:D,IF(COUNTIFS($C$2:C16,C16)=2,Data!E:E,IF(COUNTIFS($C$1:C16,C16)=3,Data!F:F,Data!G:G))),MATCH(Upload!$C16,Data!$A:$A,0))</f>
        <v>0</v>
      </c>
    </row>
    <row r="17" spans="1:6" x14ac:dyDescent="0.35">
      <c r="A17">
        <f>'Interfirms Submission Template '!$E$12</f>
        <v>0</v>
      </c>
      <c r="B17">
        <f>'Interfirms Submission Template '!$E$14</f>
        <v>0</v>
      </c>
      <c r="C17">
        <f>IFERROR(IF(C16=MAX(Data!$A:$A),1,C16+1),1)</f>
        <v>16</v>
      </c>
      <c r="D17" t="str">
        <f>INDEX(Data!C:C,MATCH(Upload!C17,Data!A:A,0))</f>
        <v>Letting Fees</v>
      </c>
      <c r="E17" t="str">
        <f>VLOOKUP(COUNTIFS($C$2:C17,C17),Lookup!B:C,2,0)</f>
        <v>SALES DIVISION</v>
      </c>
      <c r="F17">
        <f>INDEX(IF(COUNTIFS($C$1:C17,C17)=1,Data!D:D,IF(COUNTIFS($C$2:C17,C17)=2,Data!E:E,IF(COUNTIFS($C$1:C17,C17)=3,Data!F:F,Data!G:G))),MATCH(Upload!$C17,Data!$A:$A,0))</f>
        <v>0</v>
      </c>
    </row>
    <row r="18" spans="1:6" x14ac:dyDescent="0.35">
      <c r="A18">
        <f>'Interfirms Submission Template '!$E$12</f>
        <v>0</v>
      </c>
      <c r="B18">
        <f>'Interfirms Submission Template '!$E$14</f>
        <v>0</v>
      </c>
      <c r="C18">
        <f>IFERROR(IF(C17=MAX(Data!$A:$A),1,C17+1),1)</f>
        <v>17</v>
      </c>
      <c r="D18" t="str">
        <f>INDEX(Data!C:C,MATCH(Upload!C18,Data!A:A,0))</f>
        <v>Landlord Recoveries (Gross amount is required; gross expense is reported below)</v>
      </c>
      <c r="E18" t="str">
        <f>VLOOKUP(COUNTIFS($C$2:C18,C18),Lookup!B:C,2,0)</f>
        <v>SALES DIVISION</v>
      </c>
      <c r="F18">
        <f>INDEX(IF(COUNTIFS($C$1:C18,C18)=1,Data!D:D,IF(COUNTIFS($C$2:C18,C18)=2,Data!E:E,IF(COUNTIFS($C$1:C18,C18)=3,Data!F:F,Data!G:G))),MATCH(Upload!$C18,Data!$A:$A,0))</f>
        <v>0</v>
      </c>
    </row>
    <row r="19" spans="1:6" x14ac:dyDescent="0.35">
      <c r="A19">
        <f>'Interfirms Submission Template '!$E$12</f>
        <v>0</v>
      </c>
      <c r="B19">
        <f>'Interfirms Submission Template '!$E$14</f>
        <v>0</v>
      </c>
      <c r="C19">
        <f>IFERROR(IF(C18=MAX(Data!$A:$A),1,C18+1),1)</f>
        <v>18</v>
      </c>
      <c r="D19" t="str">
        <f>INDEX(Data!C:C,MATCH(Upload!C19,Data!A:A,0))</f>
        <v>Other Property Management Revenue</v>
      </c>
      <c r="E19" t="str">
        <f>VLOOKUP(COUNTIFS($C$2:C19,C19),Lookup!B:C,2,0)</f>
        <v>SALES DIVISION</v>
      </c>
      <c r="F19">
        <f>INDEX(IF(COUNTIFS($C$1:C19,C19)=1,Data!D:D,IF(COUNTIFS($C$2:C19,C19)=2,Data!E:E,IF(COUNTIFS($C$1:C19,C19)=3,Data!F:F,Data!G:G))),MATCH(Upload!$C19,Data!$A:$A,0))</f>
        <v>0</v>
      </c>
    </row>
    <row r="20" spans="1:6" x14ac:dyDescent="0.35">
      <c r="A20">
        <f>'Interfirms Submission Template '!$E$12</f>
        <v>0</v>
      </c>
      <c r="B20">
        <f>'Interfirms Submission Template '!$E$14</f>
        <v>0</v>
      </c>
      <c r="C20">
        <f>IFERROR(IF(C19=MAX(Data!$A:$A),1,C19+1),1)</f>
        <v>19</v>
      </c>
      <c r="D20" t="str">
        <f>INDEX(Data!C:C,MATCH(Upload!C20,Data!A:A,0))</f>
        <v>Total Property Management Revenue</v>
      </c>
      <c r="E20" t="str">
        <f>VLOOKUP(COUNTIFS($C$2:C20,C20),Lookup!B:C,2,0)</f>
        <v>SALES DIVISION</v>
      </c>
      <c r="F20">
        <f>INDEX(IF(COUNTIFS($C$1:C20,C20)=1,Data!D:D,IF(COUNTIFS($C$2:C20,C20)=2,Data!E:E,IF(COUNTIFS($C$1:C20,C20)=3,Data!F:F,Data!G:G))),MATCH(Upload!$C20,Data!$A:$A,0))</f>
        <v>0</v>
      </c>
    </row>
    <row r="21" spans="1:6" x14ac:dyDescent="0.35">
      <c r="A21">
        <f>'Interfirms Submission Template '!$E$12</f>
        <v>0</v>
      </c>
      <c r="B21">
        <f>'Interfirms Submission Template '!$E$14</f>
        <v>0</v>
      </c>
      <c r="C21">
        <f>IFERROR(IF(C20=MAX(Data!$A:$A),1,C20+1),1)</f>
        <v>20</v>
      </c>
      <c r="D21" t="str">
        <f>INDEX(Data!C:C,MATCH(Upload!C21,Data!A:A,0))</f>
        <v>Mortgage Broking Referral Fees/Commissions</v>
      </c>
      <c r="E21" t="str">
        <f>VLOOKUP(COUNTIFS($C$2:C21,C21),Lookup!B:C,2,0)</f>
        <v>SALES DIVISION</v>
      </c>
      <c r="F21">
        <f>INDEX(IF(COUNTIFS($C$1:C21,C21)=1,Data!D:D,IF(COUNTIFS($C$2:C21,C21)=2,Data!E:E,IF(COUNTIFS($C$1:C21,C21)=3,Data!F:F,Data!G:G))),MATCH(Upload!$C21,Data!$A:$A,0))</f>
        <v>0</v>
      </c>
    </row>
    <row r="22" spans="1:6" x14ac:dyDescent="0.35">
      <c r="A22">
        <f>'Interfirms Submission Template '!$E$12</f>
        <v>0</v>
      </c>
      <c r="B22">
        <f>'Interfirms Submission Template '!$E$14</f>
        <v>0</v>
      </c>
      <c r="C22">
        <f>IFERROR(IF(C21=MAX(Data!$A:$A),1,C21+1),1)</f>
        <v>21</v>
      </c>
      <c r="D22" t="str">
        <f>INDEX(Data!C:C,MATCH(Upload!C22,Data!A:A,0))</f>
        <v>Other Income - please specify</v>
      </c>
      <c r="E22" t="str">
        <f>VLOOKUP(COUNTIFS($C$2:C22,C22),Lookup!B:C,2,0)</f>
        <v>SALES DIVISION</v>
      </c>
      <c r="F22">
        <f>INDEX(IF(COUNTIFS($C$1:C22,C22)=1,Data!D:D,IF(COUNTIFS($C$2:C22,C22)=2,Data!E:E,IF(COUNTIFS($C$1:C22,C22)=3,Data!F:F,Data!G:G))),MATCH(Upload!$C22,Data!$A:$A,0))</f>
        <v>0</v>
      </c>
    </row>
    <row r="23" spans="1:6" x14ac:dyDescent="0.35">
      <c r="A23">
        <f>'Interfirms Submission Template '!$E$12</f>
        <v>0</v>
      </c>
      <c r="B23">
        <f>'Interfirms Submission Template '!$E$14</f>
        <v>0</v>
      </c>
      <c r="C23">
        <f>IFERROR(IF(C22=MAX(Data!$A:$A),1,C22+1),1)</f>
        <v>22</v>
      </c>
      <c r="D23" t="str">
        <f>INDEX(Data!C:C,MATCH(Upload!C23,Data!A:A,0))</f>
        <v>Total Other Income</v>
      </c>
      <c r="E23" t="str">
        <f>VLOOKUP(COUNTIFS($C$2:C23,C23),Lookup!B:C,2,0)</f>
        <v>SALES DIVISION</v>
      </c>
      <c r="F23">
        <f>INDEX(IF(COUNTIFS($C$1:C23,C23)=1,Data!D:D,IF(COUNTIFS($C$2:C23,C23)=2,Data!E:E,IF(COUNTIFS($C$1:C23,C23)=3,Data!F:F,Data!G:G))),MATCH(Upload!$C23,Data!$A:$A,0))</f>
        <v>0</v>
      </c>
    </row>
    <row r="24" spans="1:6" x14ac:dyDescent="0.35">
      <c r="A24">
        <f>'Interfirms Submission Template '!$E$12</f>
        <v>0</v>
      </c>
      <c r="B24">
        <f>'Interfirms Submission Template '!$E$14</f>
        <v>0</v>
      </c>
      <c r="C24">
        <f>IFERROR(IF(C23=MAX(Data!$A:$A),1,C23+1),1)</f>
        <v>23</v>
      </c>
      <c r="D24" t="str">
        <f>INDEX(Data!C:C,MATCH(Upload!C24,Data!A:A,0))</f>
        <v>TOTAL REVENUE FROM TRADING</v>
      </c>
      <c r="E24" t="str">
        <f>VLOOKUP(COUNTIFS($C$2:C24,C24),Lookup!B:C,2,0)</f>
        <v>SALES DIVISION</v>
      </c>
      <c r="F24">
        <f>INDEX(IF(COUNTIFS($C$1:C24,C24)=1,Data!D:D,IF(COUNTIFS($C$2:C24,C24)=2,Data!E:E,IF(COUNTIFS($C$1:C24,C24)=3,Data!F:F,Data!G:G))),MATCH(Upload!$C24,Data!$A:$A,0))</f>
        <v>0</v>
      </c>
    </row>
    <row r="25" spans="1:6" x14ac:dyDescent="0.35">
      <c r="A25">
        <f>'Interfirms Submission Template '!$E$12</f>
        <v>0</v>
      </c>
      <c r="B25">
        <f>'Interfirms Submission Template '!$E$14</f>
        <v>0</v>
      </c>
      <c r="C25">
        <f>IFERROR(IF(C24=MAX(Data!$A:$A),1,C24+1),1)</f>
        <v>24</v>
      </c>
      <c r="D25" t="str">
        <f>INDEX(Data!C:C,MATCH(Upload!C25,Data!A:A,0))</f>
        <v>Gross Franchise Fees</v>
      </c>
      <c r="E25" t="str">
        <f>VLOOKUP(COUNTIFS($C$2:C25,C25),Lookup!B:C,2,0)</f>
        <v>SALES DIVISION</v>
      </c>
      <c r="F25">
        <f>INDEX(IF(COUNTIFS($C$1:C25,C25)=1,Data!D:D,IF(COUNTIFS($C$2:C25,C25)=2,Data!E:E,IF(COUNTIFS($C$1:C25,C25)=3,Data!F:F,Data!G:G))),MATCH(Upload!$C25,Data!$A:$A,0))</f>
        <v>0</v>
      </c>
    </row>
    <row r="26" spans="1:6" x14ac:dyDescent="0.35">
      <c r="A26">
        <f>'Interfirms Submission Template '!$E$12</f>
        <v>0</v>
      </c>
      <c r="B26">
        <f>'Interfirms Submission Template '!$E$14</f>
        <v>0</v>
      </c>
      <c r="C26">
        <f>IFERROR(IF(C25=MAX(Data!$A:$A),1,C25+1),1)</f>
        <v>25</v>
      </c>
      <c r="D26" t="str">
        <f>INDEX(Data!C:C,MATCH(Upload!C26,Data!A:A,0))</f>
        <v>Less: Rebates Received (please enter as a negative)</v>
      </c>
      <c r="E26" t="str">
        <f>VLOOKUP(COUNTIFS($C$2:C26,C26),Lookup!B:C,2,0)</f>
        <v>SALES DIVISION</v>
      </c>
      <c r="F26">
        <f>INDEX(IF(COUNTIFS($C$1:C26,C26)=1,Data!D:D,IF(COUNTIFS($C$2:C26,C26)=2,Data!E:E,IF(COUNTIFS($C$1:C26,C26)=3,Data!F:F,Data!G:G))),MATCH(Upload!$C26,Data!$A:$A,0))</f>
        <v>0</v>
      </c>
    </row>
    <row r="27" spans="1:6" x14ac:dyDescent="0.35">
      <c r="A27">
        <f>'Interfirms Submission Template '!$E$12</f>
        <v>0</v>
      </c>
      <c r="B27">
        <f>'Interfirms Submission Template '!$E$14</f>
        <v>0</v>
      </c>
      <c r="C27">
        <f>IFERROR(IF(C26=MAX(Data!$A:$A),1,C26+1),1)</f>
        <v>26</v>
      </c>
      <c r="D27" t="str">
        <f>INDEX(Data!C:C,MATCH(Upload!C27,Data!A:A,0))</f>
        <v>Net Franchise Fees</v>
      </c>
      <c r="E27" t="str">
        <f>VLOOKUP(COUNTIFS($C$2:C27,C27),Lookup!B:C,2,0)</f>
        <v>SALES DIVISION</v>
      </c>
      <c r="F27">
        <f>INDEX(IF(COUNTIFS($C$1:C27,C27)=1,Data!D:D,IF(COUNTIFS($C$2:C27,C27)=2,Data!E:E,IF(COUNTIFS($C$1:C27,C27)=3,Data!F:F,Data!G:G))),MATCH(Upload!$C27,Data!$A:$A,0))</f>
        <v>0</v>
      </c>
    </row>
    <row r="28" spans="1:6" x14ac:dyDescent="0.35">
      <c r="A28">
        <f>'Interfirms Submission Template '!$E$12</f>
        <v>0</v>
      </c>
      <c r="B28">
        <f>'Interfirms Submission Template '!$E$14</f>
        <v>0</v>
      </c>
      <c r="C28">
        <f>IFERROR(IF(C27=MAX(Data!$A:$A),1,C27+1),1)</f>
        <v>27</v>
      </c>
      <c r="D28" t="str">
        <f>INDEX(Data!C:C,MATCH(Upload!C28,Data!A:A,0))</f>
        <v>Owners (selling commissions)</v>
      </c>
      <c r="E28" t="str">
        <f>VLOOKUP(COUNTIFS($C$2:C28,C28),Lookup!B:C,2,0)</f>
        <v>SALES DIVISION</v>
      </c>
      <c r="F28">
        <f>INDEX(IF(COUNTIFS($C$1:C28,C28)=1,Data!D:D,IF(COUNTIFS($C$2:C28,C28)=2,Data!E:E,IF(COUNTIFS($C$1:C28,C28)=3,Data!F:F,Data!G:G))),MATCH(Upload!$C28,Data!$A:$A,0))</f>
        <v>0</v>
      </c>
    </row>
    <row r="29" spans="1:6" x14ac:dyDescent="0.35">
      <c r="A29">
        <f>'Interfirms Submission Template '!$E$12</f>
        <v>0</v>
      </c>
      <c r="B29">
        <f>'Interfirms Submission Template '!$E$14</f>
        <v>0</v>
      </c>
      <c r="C29">
        <f>IFERROR(IF(C28=MAX(Data!$A:$A),1,C28+1),1)</f>
        <v>28</v>
      </c>
      <c r="D29" t="str">
        <f>INDEX(Data!C:C,MATCH(Upload!C29,Data!A:A,0))</f>
        <v>Sales Consultants</v>
      </c>
      <c r="E29" t="str">
        <f>VLOOKUP(COUNTIFS($C$2:C29,C29),Lookup!B:C,2,0)</f>
        <v>SALES DIVISION</v>
      </c>
      <c r="F29">
        <f>INDEX(IF(COUNTIFS($C$1:C29,C29)=1,Data!D:D,IF(COUNTIFS($C$2:C29,C29)=2,Data!E:E,IF(COUNTIFS($C$1:C29,C29)=3,Data!F:F,Data!G:G))),MATCH(Upload!$C29,Data!$A:$A,0))</f>
        <v>0</v>
      </c>
    </row>
    <row r="30" spans="1:6" x14ac:dyDescent="0.35">
      <c r="A30">
        <f>'Interfirms Submission Template '!$E$12</f>
        <v>0</v>
      </c>
      <c r="B30">
        <f>'Interfirms Submission Template '!$E$14</f>
        <v>0</v>
      </c>
      <c r="C30">
        <f>IFERROR(IF(C29=MAX(Data!$A:$A),1,C29+1),1)</f>
        <v>29</v>
      </c>
      <c r="D30" t="str">
        <f>INDEX(Data!C:C,MATCH(Upload!C30,Data!A:A,0))</f>
        <v>Property Managers</v>
      </c>
      <c r="E30" t="str">
        <f>VLOOKUP(COUNTIFS($C$2:C30,C30),Lookup!B:C,2,0)</f>
        <v>SALES DIVISION</v>
      </c>
      <c r="F30">
        <f>INDEX(IF(COUNTIFS($C$1:C30,C30)=1,Data!D:D,IF(COUNTIFS($C$2:C30,C30)=2,Data!E:E,IF(COUNTIFS($C$1:C30,C30)=3,Data!F:F,Data!G:G))),MATCH(Upload!$C30,Data!$A:$A,0))</f>
        <v>0</v>
      </c>
    </row>
    <row r="31" spans="1:6" x14ac:dyDescent="0.35">
      <c r="A31">
        <f>'Interfirms Submission Template '!$E$12</f>
        <v>0</v>
      </c>
      <c r="B31">
        <f>'Interfirms Submission Template '!$E$14</f>
        <v>0</v>
      </c>
      <c r="C31">
        <f>IFERROR(IF(C30=MAX(Data!$A:$A),1,C30+1),1)</f>
        <v>30</v>
      </c>
      <c r="D31" t="str">
        <f>INDEX(Data!C:C,MATCH(Upload!C31,Data!A:A,0))</f>
        <v>Other Sales / PM Staff Salary Costs (car allowances, FBT, Workcover etc.)</v>
      </c>
      <c r="E31" t="str">
        <f>VLOOKUP(COUNTIFS($C$2:C31,C31),Lookup!B:C,2,0)</f>
        <v>SALES DIVISION</v>
      </c>
      <c r="F31">
        <f>INDEX(IF(COUNTIFS($C$1:C31,C31)=1,Data!D:D,IF(COUNTIFS($C$2:C31,C31)=2,Data!E:E,IF(COUNTIFS($C$1:C31,C31)=3,Data!F:F,Data!G:G))),MATCH(Upload!$C31,Data!$A:$A,0))</f>
        <v>0</v>
      </c>
    </row>
    <row r="32" spans="1:6" x14ac:dyDescent="0.35">
      <c r="A32">
        <f>'Interfirms Submission Template '!$E$12</f>
        <v>0</v>
      </c>
      <c r="B32">
        <f>'Interfirms Submission Template '!$E$14</f>
        <v>0</v>
      </c>
      <c r="C32">
        <f>IFERROR(IF(C31=MAX(Data!$A:$A),1,C31+1),1)</f>
        <v>31</v>
      </c>
      <c r="D32" t="str">
        <f>INDEX(Data!C:C,MATCH(Upload!C32,Data!A:A,0))</f>
        <v>Total Staff Salary/Commission Costs</v>
      </c>
      <c r="E32" t="str">
        <f>VLOOKUP(COUNTIFS($C$2:C32,C32),Lookup!B:C,2,0)</f>
        <v>SALES DIVISION</v>
      </c>
      <c r="F32">
        <f>INDEX(IF(COUNTIFS($C$1:C32,C32)=1,Data!D:D,IF(COUNTIFS($C$2:C32,C32)=2,Data!E:E,IF(COUNTIFS($C$1:C32,C32)=3,Data!F:F,Data!G:G))),MATCH(Upload!$C32,Data!$A:$A,0))</f>
        <v>0</v>
      </c>
    </row>
    <row r="33" spans="1:6" x14ac:dyDescent="0.35">
      <c r="A33">
        <f>'Interfirms Submission Template '!$E$12</f>
        <v>0</v>
      </c>
      <c r="B33">
        <f>'Interfirms Submission Template '!$E$14</f>
        <v>0</v>
      </c>
      <c r="C33">
        <f>IFERROR(IF(C32=MAX(Data!$A:$A),1,C32+1),1)</f>
        <v>32</v>
      </c>
      <c r="D33" t="str">
        <f>INDEX(Data!C:C,MATCH(Upload!C33,Data!A:A,0))</f>
        <v>Commissions / referrals to non-staff members</v>
      </c>
      <c r="E33" t="str">
        <f>VLOOKUP(COUNTIFS($C$2:C33,C33),Lookup!B:C,2,0)</f>
        <v>SALES DIVISION</v>
      </c>
      <c r="F33">
        <f>INDEX(IF(COUNTIFS($C$1:C33,C33)=1,Data!D:D,IF(COUNTIFS($C$2:C33,C33)=2,Data!E:E,IF(COUNTIFS($C$1:C33,C33)=3,Data!F:F,Data!G:G))),MATCH(Upload!$C33,Data!$A:$A,0))</f>
        <v>0</v>
      </c>
    </row>
    <row r="34" spans="1:6" x14ac:dyDescent="0.35">
      <c r="A34">
        <f>'Interfirms Submission Template '!$E$12</f>
        <v>0</v>
      </c>
      <c r="B34">
        <f>'Interfirms Submission Template '!$E$14</f>
        <v>0</v>
      </c>
      <c r="C34">
        <f>IFERROR(IF(C33=MAX(Data!$A:$A),1,C33+1),1)</f>
        <v>33</v>
      </c>
      <c r="D34" t="str">
        <f>INDEX(Data!C:C,MATCH(Upload!C34,Data!A:A,0))</f>
        <v>TOTAL DIRECT OPERATING COSTS</v>
      </c>
      <c r="E34" t="str">
        <f>VLOOKUP(COUNTIFS($C$2:C34,C34),Lookup!B:C,2,0)</f>
        <v>SALES DIVISION</v>
      </c>
      <c r="F34">
        <f>INDEX(IF(COUNTIFS($C$1:C34,C34)=1,Data!D:D,IF(COUNTIFS($C$2:C34,C34)=2,Data!E:E,IF(COUNTIFS($C$1:C34,C34)=3,Data!F:F,Data!G:G))),MATCH(Upload!$C34,Data!$A:$A,0))</f>
        <v>0</v>
      </c>
    </row>
    <row r="35" spans="1:6" x14ac:dyDescent="0.35">
      <c r="A35">
        <f>'Interfirms Submission Template '!$E$12</f>
        <v>0</v>
      </c>
      <c r="B35">
        <f>'Interfirms Submission Template '!$E$14</f>
        <v>0</v>
      </c>
      <c r="C35">
        <f>IFERROR(IF(C34=MAX(Data!$A:$A),1,C34+1),1)</f>
        <v>34</v>
      </c>
      <c r="D35" t="str">
        <f>INDEX(Data!C:C,MATCH(Upload!C35,Data!A:A,0))</f>
        <v>GROSS PROFIT FROM OPERATIONS</v>
      </c>
      <c r="E35" t="str">
        <f>VLOOKUP(COUNTIFS($C$2:C35,C35),Lookup!B:C,2,0)</f>
        <v>SALES DIVISION</v>
      </c>
      <c r="F35">
        <f>INDEX(IF(COUNTIFS($C$1:C35,C35)=1,Data!D:D,IF(COUNTIFS($C$2:C35,C35)=2,Data!E:E,IF(COUNTIFS($C$1:C35,C35)=3,Data!F:F,Data!G:G))),MATCH(Upload!$C35,Data!$A:$A,0))</f>
        <v>0</v>
      </c>
    </row>
    <row r="36" spans="1:6" x14ac:dyDescent="0.35">
      <c r="A36">
        <f>'Interfirms Submission Template '!$E$12</f>
        <v>0</v>
      </c>
      <c r="B36">
        <f>'Interfirms Submission Template '!$E$14</f>
        <v>0</v>
      </c>
      <c r="C36">
        <f>IFERROR(IF(C35=MAX(Data!$A:$A),1,C35+1),1)</f>
        <v>35</v>
      </c>
      <c r="D36" t="str">
        <f>INDEX(Data!C:C,MATCH(Upload!C36,Data!A:A,0))</f>
        <v>Vendor / Landlord Property Advertising Expense</v>
      </c>
      <c r="E36" t="str">
        <f>VLOOKUP(COUNTIFS($C$2:C36,C36),Lookup!B:C,2,0)</f>
        <v>SALES DIVISION</v>
      </c>
      <c r="F36">
        <f>INDEX(IF(COUNTIFS($C$1:C36,C36)=1,Data!D:D,IF(COUNTIFS($C$2:C36,C36)=2,Data!E:E,IF(COUNTIFS($C$1:C36,C36)=3,Data!F:F,Data!G:G))),MATCH(Upload!$C36,Data!$A:$A,0))</f>
        <v>0</v>
      </c>
    </row>
    <row r="37" spans="1:6" x14ac:dyDescent="0.35">
      <c r="A37">
        <f>'Interfirms Submission Template '!$E$12</f>
        <v>0</v>
      </c>
      <c r="B37">
        <f>'Interfirms Submission Template '!$E$14</f>
        <v>0</v>
      </c>
      <c r="C37">
        <f>IFERROR(IF(C36=MAX(Data!$A:$A),1,C36+1),1)</f>
        <v>36</v>
      </c>
      <c r="D37" t="str">
        <f>INDEX(Data!C:C,MATCH(Upload!C37,Data!A:A,0))</f>
        <v>Print &amp; Digital Advertising, Sponsorship and Other</v>
      </c>
      <c r="E37" t="str">
        <f>VLOOKUP(COUNTIFS($C$2:C37,C37),Lookup!B:C,2,0)</f>
        <v>SALES DIVISION</v>
      </c>
      <c r="F37">
        <f>INDEX(IF(COUNTIFS($C$1:C37,C37)=1,Data!D:D,IF(COUNTIFS($C$2:C37,C37)=2,Data!E:E,IF(COUNTIFS($C$1:C37,C37)=3,Data!F:F,Data!G:G))),MATCH(Upload!$C37,Data!$A:$A,0))</f>
        <v>0</v>
      </c>
    </row>
    <row r="38" spans="1:6" x14ac:dyDescent="0.35">
      <c r="A38">
        <f>'Interfirms Submission Template '!$E$12</f>
        <v>0</v>
      </c>
      <c r="B38">
        <f>'Interfirms Submission Template '!$E$14</f>
        <v>0</v>
      </c>
      <c r="C38">
        <f>IFERROR(IF(C37=MAX(Data!$A:$A),1,C37+1),1)</f>
        <v>37</v>
      </c>
      <c r="D38" t="str">
        <f>INDEX(Data!C:C,MATCH(Upload!C38,Data!A:A,0))</f>
        <v>Total Advertising and Promotion Expense</v>
      </c>
      <c r="E38" t="str">
        <f>VLOOKUP(COUNTIFS($C$2:C38,C38),Lookup!B:C,2,0)</f>
        <v>SALES DIVISION</v>
      </c>
      <c r="F38">
        <f>INDEX(IF(COUNTIFS($C$1:C38,C38)=1,Data!D:D,IF(COUNTIFS($C$2:C38,C38)=2,Data!E:E,IF(COUNTIFS($C$1:C38,C38)=3,Data!F:F,Data!G:G))),MATCH(Upload!$C38,Data!$A:$A,0))</f>
        <v>0</v>
      </c>
    </row>
    <row r="39" spans="1:6" x14ac:dyDescent="0.35">
      <c r="A39">
        <f>'Interfirms Submission Template '!$E$12</f>
        <v>0</v>
      </c>
      <c r="B39">
        <f>'Interfirms Submission Template '!$E$14</f>
        <v>0</v>
      </c>
      <c r="C39">
        <f>IFERROR(IF(C38=MAX(Data!$A:$A),1,C38+1),1)</f>
        <v>38</v>
      </c>
      <c r="D39" t="str">
        <f>INDEX(Data!C:C,MATCH(Upload!C39,Data!A:A,0))</f>
        <v>Salaries - Owners (managing or not managing an office)</v>
      </c>
      <c r="E39" t="str">
        <f>VLOOKUP(COUNTIFS($C$2:C39,C39),Lookup!B:C,2,0)</f>
        <v>SALES DIVISION</v>
      </c>
      <c r="F39">
        <f>INDEX(IF(COUNTIFS($C$1:C39,C39)=1,Data!D:D,IF(COUNTIFS($C$2:C39,C39)=2,Data!E:E,IF(COUNTIFS($C$1:C39,C39)=3,Data!F:F,Data!G:G))),MATCH(Upload!$C39,Data!$A:$A,0))</f>
        <v>0</v>
      </c>
    </row>
    <row r="40" spans="1:6" x14ac:dyDescent="0.35">
      <c r="A40">
        <f>'Interfirms Submission Template '!$E$12</f>
        <v>0</v>
      </c>
      <c r="B40">
        <f>'Interfirms Submission Template '!$E$14</f>
        <v>0</v>
      </c>
      <c r="C40">
        <f>IFERROR(IF(C39=MAX(Data!$A:$A),1,C39+1),1)</f>
        <v>39</v>
      </c>
      <c r="D40" t="str">
        <f>INDEX(Data!C:C,MATCH(Upload!C40,Data!A:A,0))</f>
        <v>Salaries - BDM's (non-selling)</v>
      </c>
      <c r="E40" t="str">
        <f>VLOOKUP(COUNTIFS($C$2:C40,C40),Lookup!B:C,2,0)</f>
        <v>SALES DIVISION</v>
      </c>
      <c r="F40">
        <f>INDEX(IF(COUNTIFS($C$1:C40,C40)=1,Data!D:D,IF(COUNTIFS($C$2:C40,C40)=2,Data!E:E,IF(COUNTIFS($C$1:C40,C40)=3,Data!F:F,Data!G:G))),MATCH(Upload!$C40,Data!$A:$A,0))</f>
        <v>0</v>
      </c>
    </row>
    <row r="41" spans="1:6" x14ac:dyDescent="0.35">
      <c r="A41">
        <f>'Interfirms Submission Template '!$E$12</f>
        <v>0</v>
      </c>
      <c r="B41">
        <f>'Interfirms Submission Template '!$E$14</f>
        <v>0</v>
      </c>
      <c r="C41">
        <f>IFERROR(IF(C40=MAX(Data!$A:$A),1,C40+1),1)</f>
        <v>40</v>
      </c>
      <c r="D41" t="str">
        <f>INDEX(Data!C:C,MATCH(Upload!C41,Data!A:A,0))</f>
        <v>Administration/Clerical and Support Staff Costs</v>
      </c>
      <c r="E41" t="str">
        <f>VLOOKUP(COUNTIFS($C$2:C41,C41),Lookup!B:C,2,0)</f>
        <v>SALES DIVISION</v>
      </c>
      <c r="F41">
        <f>INDEX(IF(COUNTIFS($C$1:C41,C41)=1,Data!D:D,IF(COUNTIFS($C$2:C41,C41)=2,Data!E:E,IF(COUNTIFS($C$1:C41,C41)=3,Data!F:F,Data!G:G))),MATCH(Upload!$C41,Data!$A:$A,0))</f>
        <v>0</v>
      </c>
    </row>
    <row r="42" spans="1:6" x14ac:dyDescent="0.35">
      <c r="A42">
        <f>'Interfirms Submission Template '!$E$12</f>
        <v>0</v>
      </c>
      <c r="B42">
        <f>'Interfirms Submission Template '!$E$14</f>
        <v>0</v>
      </c>
      <c r="C42">
        <f>IFERROR(IF(C41=MAX(Data!$A:$A),1,C41+1),1)</f>
        <v>41</v>
      </c>
      <c r="D42" t="str">
        <f>INDEX(Data!C:C,MATCH(Upload!C42,Data!A:A,0))</f>
        <v>Total Admin. and Support Staff Costs</v>
      </c>
      <c r="E42" t="str">
        <f>VLOOKUP(COUNTIFS($C$2:C42,C42),Lookup!B:C,2,0)</f>
        <v>SALES DIVISION</v>
      </c>
      <c r="F42">
        <f>INDEX(IF(COUNTIFS($C$1:C42,C42)=1,Data!D:D,IF(COUNTIFS($C$2:C42,C42)=2,Data!E:E,IF(COUNTIFS($C$1:C42,C42)=3,Data!F:F,Data!G:G))),MATCH(Upload!$C42,Data!$A:$A,0))</f>
        <v>0</v>
      </c>
    </row>
    <row r="43" spans="1:6" x14ac:dyDescent="0.35">
      <c r="A43">
        <f>'Interfirms Submission Template '!$E$12</f>
        <v>0</v>
      </c>
      <c r="B43">
        <f>'Interfirms Submission Template '!$E$14</f>
        <v>0</v>
      </c>
      <c r="C43">
        <f>IFERROR(IF(C42=MAX(Data!$A:$A),1,C42+1),1)</f>
        <v>42</v>
      </c>
      <c r="D43" t="str">
        <f>INDEX(Data!C:C,MATCH(Upload!C43,Data!A:A,0))</f>
        <v>Premises / Occupancy Costs</v>
      </c>
      <c r="E43" t="str">
        <f>VLOOKUP(COUNTIFS($C$2:C43,C43),Lookup!B:C,2,0)</f>
        <v>SALES DIVISION</v>
      </c>
      <c r="F43">
        <f>INDEX(IF(COUNTIFS($C$1:C43,C43)=1,Data!D:D,IF(COUNTIFS($C$2:C43,C43)=2,Data!E:E,IF(COUNTIFS($C$1:C43,C43)=3,Data!F:F,Data!G:G))),MATCH(Upload!$C43,Data!$A:$A,0))</f>
        <v>0</v>
      </c>
    </row>
    <row r="44" spans="1:6" x14ac:dyDescent="0.35">
      <c r="A44">
        <f>'Interfirms Submission Template '!$E$12</f>
        <v>0</v>
      </c>
      <c r="B44">
        <f>'Interfirms Submission Template '!$E$14</f>
        <v>0</v>
      </c>
      <c r="C44">
        <f>IFERROR(IF(C43=MAX(Data!$A:$A),1,C43+1),1)</f>
        <v>43</v>
      </c>
      <c r="D44" t="str">
        <f>INDEX(Data!C:C,MATCH(Upload!C44,Data!A:A,0))</f>
        <v>Information Technology Costs</v>
      </c>
      <c r="E44" t="str">
        <f>VLOOKUP(COUNTIFS($C$2:C44,C44),Lookup!B:C,2,0)</f>
        <v>SALES DIVISION</v>
      </c>
      <c r="F44">
        <f>INDEX(IF(COUNTIFS($C$1:C44,C44)=1,Data!D:D,IF(COUNTIFS($C$2:C44,C44)=2,Data!E:E,IF(COUNTIFS($C$1:C44,C44)=3,Data!F:F,Data!G:G))),MATCH(Upload!$C44,Data!$A:$A,0))</f>
        <v>0</v>
      </c>
    </row>
    <row r="45" spans="1:6" x14ac:dyDescent="0.35">
      <c r="A45">
        <f>'Interfirms Submission Template '!$E$12</f>
        <v>0</v>
      </c>
      <c r="B45">
        <f>'Interfirms Submission Template '!$E$14</f>
        <v>0</v>
      </c>
      <c r="C45">
        <f>IFERROR(IF(C44=MAX(Data!$A:$A),1,C44+1),1)</f>
        <v>44</v>
      </c>
      <c r="D45" t="str">
        <f>INDEX(Data!C:C,MATCH(Upload!C45,Data!A:A,0))</f>
        <v>Motor Vehicle Costs</v>
      </c>
      <c r="E45" t="str">
        <f>VLOOKUP(COUNTIFS($C$2:C45,C45),Lookup!B:C,2,0)</f>
        <v>SALES DIVISION</v>
      </c>
      <c r="F45">
        <f>INDEX(IF(COUNTIFS($C$1:C45,C45)=1,Data!D:D,IF(COUNTIFS($C$2:C45,C45)=2,Data!E:E,IF(COUNTIFS($C$1:C45,C45)=3,Data!F:F,Data!G:G))),MATCH(Upload!$C45,Data!$A:$A,0))</f>
        <v>0</v>
      </c>
    </row>
    <row r="46" spans="1:6" x14ac:dyDescent="0.35">
      <c r="A46">
        <f>'Interfirms Submission Template '!$E$12</f>
        <v>0</v>
      </c>
      <c r="B46">
        <f>'Interfirms Submission Template '!$E$14</f>
        <v>0</v>
      </c>
      <c r="C46">
        <f>IFERROR(IF(C45=MAX(Data!$A:$A),1,C45+1),1)</f>
        <v>45</v>
      </c>
      <c r="D46" t="str">
        <f>INDEX(Data!C:C,MATCH(Upload!C46,Data!A:A,0))</f>
        <v>Training and Development Costs</v>
      </c>
      <c r="E46" t="str">
        <f>VLOOKUP(COUNTIFS($C$2:C46,C46),Lookup!B:C,2,0)</f>
        <v>SALES DIVISION</v>
      </c>
      <c r="F46">
        <f>INDEX(IF(COUNTIFS($C$1:C46,C46)=1,Data!D:D,IF(COUNTIFS($C$2:C46,C46)=2,Data!E:E,IF(COUNTIFS($C$1:C46,C46)=3,Data!F:F,Data!G:G))),MATCH(Upload!$C46,Data!$A:$A,0))</f>
        <v>0</v>
      </c>
    </row>
    <row r="47" spans="1:6" x14ac:dyDescent="0.35">
      <c r="A47">
        <f>'Interfirms Submission Template '!$E$12</f>
        <v>0</v>
      </c>
      <c r="B47">
        <f>'Interfirms Submission Template '!$E$14</f>
        <v>0</v>
      </c>
      <c r="C47">
        <f>IFERROR(IF(C46=MAX(Data!$A:$A),1,C46+1),1)</f>
        <v>46</v>
      </c>
      <c r="D47" t="str">
        <f>INDEX(Data!C:C,MATCH(Upload!C47,Data!A:A,0))</f>
        <v>Professional fees and Insurance Expense</v>
      </c>
      <c r="E47" t="str">
        <f>VLOOKUP(COUNTIFS($C$2:C47,C47),Lookup!B:C,2,0)</f>
        <v>SALES DIVISION</v>
      </c>
      <c r="F47">
        <f>INDEX(IF(COUNTIFS($C$1:C47,C47)=1,Data!D:D,IF(COUNTIFS($C$2:C47,C47)=2,Data!E:E,IF(COUNTIFS($C$1:C47,C47)=3,Data!F:F,Data!G:G))),MATCH(Upload!$C47,Data!$A:$A,0))</f>
        <v>0</v>
      </c>
    </row>
    <row r="48" spans="1:6" x14ac:dyDescent="0.35">
      <c r="A48">
        <f>'Interfirms Submission Template '!$E$12</f>
        <v>0</v>
      </c>
      <c r="B48">
        <f>'Interfirms Submission Template '!$E$14</f>
        <v>0</v>
      </c>
      <c r="C48">
        <f>IFERROR(IF(C47=MAX(Data!$A:$A),1,C47+1),1)</f>
        <v>47</v>
      </c>
      <c r="D48" t="str">
        <f>INDEX(Data!C:C,MATCH(Upload!C48,Data!A:A,0))</f>
        <v>Interest Expense</v>
      </c>
      <c r="E48" t="str">
        <f>VLOOKUP(COUNTIFS($C$2:C48,C48),Lookup!B:C,2,0)</f>
        <v>SALES DIVISION</v>
      </c>
      <c r="F48">
        <f>INDEX(IF(COUNTIFS($C$1:C48,C48)=1,Data!D:D,IF(COUNTIFS($C$2:C48,C48)=2,Data!E:E,IF(COUNTIFS($C$1:C48,C48)=3,Data!F:F,Data!G:G))),MATCH(Upload!$C48,Data!$A:$A,0))</f>
        <v>0</v>
      </c>
    </row>
    <row r="49" spans="1:6" x14ac:dyDescent="0.35">
      <c r="A49">
        <f>'Interfirms Submission Template '!$E$12</f>
        <v>0</v>
      </c>
      <c r="B49">
        <f>'Interfirms Submission Template '!$E$14</f>
        <v>0</v>
      </c>
      <c r="C49">
        <f>IFERROR(IF(C48=MAX(Data!$A:$A),1,C48+1),1)</f>
        <v>48</v>
      </c>
      <c r="D49" t="str">
        <f>INDEX(Data!C:C,MATCH(Upload!C49,Data!A:A,0))</f>
        <v>Other Administration Costs</v>
      </c>
      <c r="E49" t="str">
        <f>VLOOKUP(COUNTIFS($C$2:C49,C49),Lookup!B:C,2,0)</f>
        <v>SALES DIVISION</v>
      </c>
      <c r="F49">
        <f>INDEX(IF(COUNTIFS($C$1:C49,C49)=1,Data!D:D,IF(COUNTIFS($C$2:C49,C49)=2,Data!E:E,IF(COUNTIFS($C$1:C49,C49)=3,Data!F:F,Data!G:G))),MATCH(Upload!$C49,Data!$A:$A,0))</f>
        <v>0</v>
      </c>
    </row>
    <row r="50" spans="1:6" x14ac:dyDescent="0.35">
      <c r="A50">
        <f>'Interfirms Submission Template '!$E$12</f>
        <v>0</v>
      </c>
      <c r="B50">
        <f>'Interfirms Submission Template '!$E$14</f>
        <v>0</v>
      </c>
      <c r="C50">
        <f>IFERROR(IF(C49=MAX(Data!$A:$A),1,C49+1),1)</f>
        <v>49</v>
      </c>
      <c r="D50" t="str">
        <f>INDEX(Data!C:C,MATCH(Upload!C50,Data!A:A,0))</f>
        <v>TOTAL OVERHEAD COSTS</v>
      </c>
      <c r="E50" t="str">
        <f>VLOOKUP(COUNTIFS($C$2:C50,C50),Lookup!B:C,2,0)</f>
        <v>SALES DIVISION</v>
      </c>
      <c r="F50">
        <f>INDEX(IF(COUNTIFS($C$1:C50,C50)=1,Data!D:D,IF(COUNTIFS($C$2:C50,C50)=2,Data!E:E,IF(COUNTIFS($C$1:C50,C50)=3,Data!F:F,Data!G:G))),MATCH(Upload!$C50,Data!$A:$A,0))</f>
        <v>0</v>
      </c>
    </row>
    <row r="51" spans="1:6" x14ac:dyDescent="0.35">
      <c r="A51">
        <f>'Interfirms Submission Template '!$E$12</f>
        <v>0</v>
      </c>
      <c r="B51">
        <f>'Interfirms Submission Template '!$E$14</f>
        <v>0</v>
      </c>
      <c r="C51">
        <f>IFERROR(IF(C50=MAX(Data!$A:$A),1,C50+1),1)</f>
        <v>50</v>
      </c>
      <c r="D51" t="str">
        <f>INDEX(Data!C:C,MATCH(Upload!C51,Data!A:A,0))</f>
        <v>NET PROFIT BEFORE TAX</v>
      </c>
      <c r="E51" t="str">
        <f>VLOOKUP(COUNTIFS($C$2:C51,C51),Lookup!B:C,2,0)</f>
        <v>SALES DIVISION</v>
      </c>
      <c r="F51">
        <f>INDEX(IF(COUNTIFS($C$1:C51,C51)=1,Data!D:D,IF(COUNTIFS($C$2:C51,C51)=2,Data!E:E,IF(COUNTIFS($C$1:C51,C51)=3,Data!F:F,Data!G:G))),MATCH(Upload!$C51,Data!$A:$A,0))</f>
        <v>0</v>
      </c>
    </row>
    <row r="52" spans="1:6" x14ac:dyDescent="0.35">
      <c r="A52">
        <f>'Interfirms Submission Template '!$E$12</f>
        <v>0</v>
      </c>
      <c r="B52">
        <f>'Interfirms Submission Template '!$E$14</f>
        <v>0</v>
      </c>
      <c r="C52">
        <f>IFERROR(IF(C51=MAX(Data!$A:$A),1,C51+1),1)</f>
        <v>51</v>
      </c>
      <c r="D52" t="str">
        <f>INDEX(Data!C:C,MATCH(Upload!C52,Data!A:A,0))</f>
        <v>Estimated time to fill in this report</v>
      </c>
      <c r="E52" t="str">
        <f>VLOOKUP(COUNTIFS($C$2:C52,C52),Lookup!B:C,2,0)</f>
        <v>SALES DIVISION</v>
      </c>
      <c r="F52">
        <f>INDEX(IF(COUNTIFS($C$1:C52,C52)=1,Data!D:D,IF(COUNTIFS($C$2:C52,C52)=2,Data!E:E,IF(COUNTIFS($C$1:C52,C52)=3,Data!F:F,Data!G:G))),MATCH(Upload!$C52,Data!$A:$A,0))</f>
        <v>0</v>
      </c>
    </row>
    <row r="53" spans="1:6" x14ac:dyDescent="0.35">
      <c r="A53">
        <f>'Interfirms Submission Template '!$E$12</f>
        <v>0</v>
      </c>
      <c r="B53">
        <f>'Interfirms Submission Template '!$E$14</f>
        <v>0</v>
      </c>
      <c r="C53">
        <f>IFERROR(IF(C52=MAX(Data!$A:$A),1,C52+1),1)</f>
        <v>1</v>
      </c>
      <c r="D53" t="str">
        <f>INDEX(Data!C:C,MATCH(Upload!C53,Data!A:A,0))</f>
        <v>Sales Consultants</v>
      </c>
      <c r="E53" t="str">
        <f>VLOOKUP(COUNTIFS($C$2:C53,C53),Lookup!B:C,2,0)</f>
        <v xml:space="preserve">PROPERTY MANAGEMENT DIVISION                </v>
      </c>
      <c r="F53">
        <f>INDEX(IF(COUNTIFS($C$1:C53,C53)=1,Data!D:D,IF(COUNTIFS($C$2:C53,C53)=2,Data!E:E,IF(COUNTIFS($C$1:C53,C53)=3,Data!F:F,Data!G:G))),MATCH(Upload!$C53,Data!$A:$A,0))</f>
        <v>0</v>
      </c>
    </row>
    <row r="54" spans="1:6" x14ac:dyDescent="0.35">
      <c r="A54">
        <f>'Interfirms Submission Template '!$E$12</f>
        <v>0</v>
      </c>
      <c r="B54">
        <f>'Interfirms Submission Template '!$E$14</f>
        <v>0</v>
      </c>
      <c r="C54">
        <f>IFERROR(IF(C53=MAX(Data!$A:$A),1,C53+1),1)</f>
        <v>2</v>
      </c>
      <c r="D54" t="str">
        <f>INDEX(Data!C:C,MATCH(Upload!C54,Data!A:A,0))</f>
        <v>Property Managers</v>
      </c>
      <c r="E54" t="str">
        <f>VLOOKUP(COUNTIFS($C$2:C54,C54),Lookup!B:C,2,0)</f>
        <v xml:space="preserve">PROPERTY MANAGEMENT DIVISION                </v>
      </c>
      <c r="F54">
        <f>INDEX(IF(COUNTIFS($C$1:C54,C54)=1,Data!D:D,IF(COUNTIFS($C$2:C54,C54)=2,Data!E:E,IF(COUNTIFS($C$1:C54,C54)=3,Data!F:F,Data!G:G))),MATCH(Upload!$C54,Data!$A:$A,0))</f>
        <v>0</v>
      </c>
    </row>
    <row r="55" spans="1:6" x14ac:dyDescent="0.35">
      <c r="A55">
        <f>'Interfirms Submission Template '!$E$12</f>
        <v>0</v>
      </c>
      <c r="B55">
        <f>'Interfirms Submission Template '!$E$14</f>
        <v>0</v>
      </c>
      <c r="C55">
        <f>IFERROR(IF(C54=MAX(Data!$A:$A),1,C54+1),1)</f>
        <v>3</v>
      </c>
      <c r="D55" t="str">
        <f>INDEX(Data!C:C,MATCH(Upload!C55,Data!A:A,0))</f>
        <v>Business Development Managers (non-selling)</v>
      </c>
      <c r="E55" t="str">
        <f>VLOOKUP(COUNTIFS($C$2:C55,C55),Lookup!B:C,2,0)</f>
        <v xml:space="preserve">PROPERTY MANAGEMENT DIVISION                </v>
      </c>
      <c r="F55">
        <f>INDEX(IF(COUNTIFS($C$1:C55,C55)=1,Data!D:D,IF(COUNTIFS($C$2:C55,C55)=2,Data!E:E,IF(COUNTIFS($C$1:C55,C55)=3,Data!F:F,Data!G:G))),MATCH(Upload!$C55,Data!$A:$A,0))</f>
        <v>0</v>
      </c>
    </row>
    <row r="56" spans="1:6" x14ac:dyDescent="0.35">
      <c r="A56">
        <f>'Interfirms Submission Template '!$E$12</f>
        <v>0</v>
      </c>
      <c r="B56">
        <f>'Interfirms Submission Template '!$E$14</f>
        <v>0</v>
      </c>
      <c r="C56">
        <f>IFERROR(IF(C55=MAX(Data!$A:$A),1,C55+1),1)</f>
        <v>4</v>
      </c>
      <c r="D56" t="str">
        <f>INDEX(Data!C:C,MATCH(Upload!C56,Data!A:A,0))</f>
        <v>Administration/Clerical Staff (non-selling)</v>
      </c>
      <c r="E56" t="str">
        <f>VLOOKUP(COUNTIFS($C$2:C56,C56),Lookup!B:C,2,0)</f>
        <v xml:space="preserve">PROPERTY MANAGEMENT DIVISION                </v>
      </c>
      <c r="F56">
        <f>INDEX(IF(COUNTIFS($C$1:C56,C56)=1,Data!D:D,IF(COUNTIFS($C$2:C56,C56)=2,Data!E:E,IF(COUNTIFS($C$1:C56,C56)=3,Data!F:F,Data!G:G))),MATCH(Upload!$C56,Data!$A:$A,0))</f>
        <v>0</v>
      </c>
    </row>
    <row r="57" spans="1:6" x14ac:dyDescent="0.35">
      <c r="A57">
        <f>'Interfirms Submission Template '!$E$12</f>
        <v>0</v>
      </c>
      <c r="B57">
        <f>'Interfirms Submission Template '!$E$14</f>
        <v>0</v>
      </c>
      <c r="C57">
        <f>IFERROR(IF(C56=MAX(Data!$A:$A),1,C56+1),1)</f>
        <v>5</v>
      </c>
      <c r="D57" t="str">
        <f>INDEX(Data!C:C,MATCH(Upload!C57,Data!A:A,0))</f>
        <v>Managers/Owners (managing an office)</v>
      </c>
      <c r="E57" t="str">
        <f>VLOOKUP(COUNTIFS($C$2:C57,C57),Lookup!B:C,2,0)</f>
        <v xml:space="preserve">PROPERTY MANAGEMENT DIVISION                </v>
      </c>
      <c r="F57">
        <f>INDEX(IF(COUNTIFS($C$1:C57,C57)=1,Data!D:D,IF(COUNTIFS($C$2:C57,C57)=2,Data!E:E,IF(COUNTIFS($C$1:C57,C57)=3,Data!F:F,Data!G:G))),MATCH(Upload!$C57,Data!$A:$A,0))</f>
        <v>0</v>
      </c>
    </row>
    <row r="58" spans="1:6" x14ac:dyDescent="0.35">
      <c r="A58">
        <f>'Interfirms Submission Template '!$E$12</f>
        <v>0</v>
      </c>
      <c r="B58">
        <f>'Interfirms Submission Template '!$E$14</f>
        <v>0</v>
      </c>
      <c r="C58">
        <f>IFERROR(IF(C57=MAX(Data!$A:$A),1,C57+1),1)</f>
        <v>6</v>
      </c>
      <c r="D58" t="str">
        <f>INDEX(Data!C:C,MATCH(Upload!C58,Data!A:A,0))</f>
        <v>Owners (not managing an office)</v>
      </c>
      <c r="E58" t="str">
        <f>VLOOKUP(COUNTIFS($C$2:C58,C58),Lookup!B:C,2,0)</f>
        <v xml:space="preserve">PROPERTY MANAGEMENT DIVISION                </v>
      </c>
      <c r="F58">
        <f>INDEX(IF(COUNTIFS($C$1:C58,C58)=1,Data!D:D,IF(COUNTIFS($C$2:C58,C58)=2,Data!E:E,IF(COUNTIFS($C$1:C58,C58)=3,Data!F:F,Data!G:G))),MATCH(Upload!$C58,Data!$A:$A,0))</f>
        <v>0</v>
      </c>
    </row>
    <row r="59" spans="1:6" x14ac:dyDescent="0.35">
      <c r="A59">
        <f>'Interfirms Submission Template '!$E$12</f>
        <v>0</v>
      </c>
      <c r="B59">
        <f>'Interfirms Submission Template '!$E$14</f>
        <v>0</v>
      </c>
      <c r="C59">
        <f>IFERROR(IF(C58=MAX(Data!$A:$A),1,C58+1),1)</f>
        <v>7</v>
      </c>
      <c r="D59" t="str">
        <f>INDEX(Data!C:C,MATCH(Upload!C59,Data!A:A,0))</f>
        <v>TOTAL OFFICE HEAD COUNT</v>
      </c>
      <c r="E59" t="str">
        <f>VLOOKUP(COUNTIFS($C$2:C59,C59),Lookup!B:C,2,0)</f>
        <v xml:space="preserve">PROPERTY MANAGEMENT DIVISION                </v>
      </c>
      <c r="F59">
        <f>INDEX(IF(COUNTIFS($C$1:C59,C59)=1,Data!D:D,IF(COUNTIFS($C$2:C59,C59)=2,Data!E:E,IF(COUNTIFS($C$1:C59,C59)=3,Data!F:F,Data!G:G))),MATCH(Upload!$C59,Data!$A:$A,0))</f>
        <v>0</v>
      </c>
    </row>
    <row r="60" spans="1:6" x14ac:dyDescent="0.35">
      <c r="A60">
        <f>'Interfirms Submission Template '!$E$12</f>
        <v>0</v>
      </c>
      <c r="B60">
        <f>'Interfirms Submission Template '!$E$14</f>
        <v>0</v>
      </c>
      <c r="C60">
        <f>IFERROR(IF(C59=MAX(Data!$A:$A),1,C59+1),1)</f>
        <v>8</v>
      </c>
      <c r="D60" t="str">
        <f>INDEX(Data!C:C,MATCH(Upload!C60,Data!A:A,0))</f>
        <v>TOTAL OFFICE HEAD COUNT (Last Year 2023)</v>
      </c>
      <c r="E60" t="str">
        <f>VLOOKUP(COUNTIFS($C$2:C60,C60),Lookup!B:C,2,0)</f>
        <v xml:space="preserve">PROPERTY MANAGEMENT DIVISION                </v>
      </c>
      <c r="F60">
        <f>INDEX(IF(COUNTIFS($C$1:C60,C60)=1,Data!D:D,IF(COUNTIFS($C$2:C60,C60)=2,Data!E:E,IF(COUNTIFS($C$1:C60,C60)=3,Data!F:F,Data!G:G))),MATCH(Upload!$C60,Data!$A:$A,0))</f>
        <v>0</v>
      </c>
    </row>
    <row r="61" spans="1:6" x14ac:dyDescent="0.35">
      <c r="A61">
        <f>'Interfirms Submission Template '!$E$12</f>
        <v>0</v>
      </c>
      <c r="B61">
        <f>'Interfirms Submission Template '!$E$14</f>
        <v>0</v>
      </c>
      <c r="C61">
        <f>IFERROR(IF(C60=MAX(Data!$A:$A),1,C60+1),1)</f>
        <v>9</v>
      </c>
      <c r="D61" t="str">
        <f>INDEX(Data!C:C,MATCH(Upload!C61,Data!A:A,0))</f>
        <v>Commission - Sales</v>
      </c>
      <c r="E61" t="str">
        <f>VLOOKUP(COUNTIFS($C$2:C61,C61),Lookup!B:C,2,0)</f>
        <v xml:space="preserve">PROPERTY MANAGEMENT DIVISION                </v>
      </c>
      <c r="F61">
        <f>INDEX(IF(COUNTIFS($C$1:C61,C61)=1,Data!D:D,IF(COUNTIFS($C$2:C61,C61)=2,Data!E:E,IF(COUNTIFS($C$1:C61,C61)=3,Data!F:F,Data!G:G))),MATCH(Upload!$C61,Data!$A:$A,0))</f>
        <v>0</v>
      </c>
    </row>
    <row r="62" spans="1:6" x14ac:dyDescent="0.35">
      <c r="A62">
        <f>'Interfirms Submission Template '!$E$12</f>
        <v>0</v>
      </c>
      <c r="B62">
        <f>'Interfirms Submission Template '!$E$14</f>
        <v>0</v>
      </c>
      <c r="C62">
        <f>IFERROR(IF(C61=MAX(Data!$A:$A),1,C61+1),1)</f>
        <v>10</v>
      </c>
      <c r="D62" t="str">
        <f>INDEX(Data!C:C,MATCH(Upload!C62,Data!A:A,0))</f>
        <v>Commission - Other</v>
      </c>
      <c r="E62" t="str">
        <f>VLOOKUP(COUNTIFS($C$2:C62,C62),Lookup!B:C,2,0)</f>
        <v xml:space="preserve">PROPERTY MANAGEMENT DIVISION                </v>
      </c>
      <c r="F62">
        <f>INDEX(IF(COUNTIFS($C$1:C62,C62)=1,Data!D:D,IF(COUNTIFS($C$2:C62,C62)=2,Data!E:E,IF(COUNTIFS($C$1:C62,C62)=3,Data!F:F,Data!G:G))),MATCH(Upload!$C62,Data!$A:$A,0))</f>
        <v>0</v>
      </c>
    </row>
    <row r="63" spans="1:6" x14ac:dyDescent="0.35">
      <c r="A63">
        <f>'Interfirms Submission Template '!$E$12</f>
        <v>0</v>
      </c>
      <c r="B63">
        <f>'Interfirms Submission Template '!$E$14</f>
        <v>0</v>
      </c>
      <c r="C63">
        <f>IFERROR(IF(C62=MAX(Data!$A:$A),1,C62+1),1)</f>
        <v>11</v>
      </c>
      <c r="D63" t="str">
        <f>INDEX(Data!C:C,MATCH(Upload!C63,Data!A:A,0))</f>
        <v>Total Commission Income - Sales</v>
      </c>
      <c r="E63" t="str">
        <f>VLOOKUP(COUNTIFS($C$2:C63,C63),Lookup!B:C,2,0)</f>
        <v xml:space="preserve">PROPERTY MANAGEMENT DIVISION                </v>
      </c>
      <c r="F63">
        <f>INDEX(IF(COUNTIFS($C$1:C63,C63)=1,Data!D:D,IF(COUNTIFS($C$2:C63,C63)=2,Data!E:E,IF(COUNTIFS($C$1:C63,C63)=3,Data!F:F,Data!G:G))),MATCH(Upload!$C63,Data!$A:$A,0))</f>
        <v>0</v>
      </c>
    </row>
    <row r="64" spans="1:6" x14ac:dyDescent="0.35">
      <c r="A64">
        <f>'Interfirms Submission Template '!$E$12</f>
        <v>0</v>
      </c>
      <c r="B64">
        <f>'Interfirms Submission Template '!$E$14</f>
        <v>0</v>
      </c>
      <c r="C64">
        <f>IFERROR(IF(C63=MAX(Data!$A:$A),1,C63+1),1)</f>
        <v>12</v>
      </c>
      <c r="D64" t="str">
        <f>INDEX(Data!C:C,MATCH(Upload!C64,Data!A:A,0))</f>
        <v>How much VPA cost do you recover from customers as a percent of cost</v>
      </c>
      <c r="E64" t="str">
        <f>VLOOKUP(COUNTIFS($C$2:C64,C64),Lookup!B:C,2,0)</f>
        <v xml:space="preserve">PROPERTY MANAGEMENT DIVISION                </v>
      </c>
      <c r="F64">
        <f>INDEX(IF(COUNTIFS($C$1:C64,C64)=1,Data!D:D,IF(COUNTIFS($C$2:C64,C64)=2,Data!E:E,IF(COUNTIFS($C$1:C64,C64)=3,Data!F:F,Data!G:G))),MATCH(Upload!$C64,Data!$A:$A,0))</f>
        <v>0</v>
      </c>
    </row>
    <row r="65" spans="1:6" x14ac:dyDescent="0.35">
      <c r="A65">
        <f>'Interfirms Submission Template '!$E$12</f>
        <v>0</v>
      </c>
      <c r="B65">
        <f>'Interfirms Submission Template '!$E$14</f>
        <v>0</v>
      </c>
      <c r="C65">
        <f>IFERROR(IF(C64=MAX(Data!$A:$A),1,C64+1),1)</f>
        <v>13</v>
      </c>
      <c r="D65" t="str">
        <f>INDEX(Data!C:C,MATCH(Upload!C65,Data!A:A,0))</f>
        <v>VPA Recovery Income (Gross amount is required; gross expense is reported below)</v>
      </c>
      <c r="E65" t="str">
        <f>VLOOKUP(COUNTIFS($C$2:C65,C65),Lookup!B:C,2,0)</f>
        <v xml:space="preserve">PROPERTY MANAGEMENT DIVISION                </v>
      </c>
      <c r="F65">
        <f>INDEX(IF(COUNTIFS($C$1:C65,C65)=1,Data!D:D,IF(COUNTIFS($C$2:C65,C65)=2,Data!E:E,IF(COUNTIFS($C$1:C65,C65)=3,Data!F:F,Data!G:G))),MATCH(Upload!$C65,Data!$A:$A,0))</f>
        <v>0</v>
      </c>
    </row>
    <row r="66" spans="1:6" x14ac:dyDescent="0.35">
      <c r="A66">
        <f>'Interfirms Submission Template '!$E$12</f>
        <v>0</v>
      </c>
      <c r="B66">
        <f>'Interfirms Submission Template '!$E$14</f>
        <v>0</v>
      </c>
      <c r="C66">
        <f>IFERROR(IF(C65=MAX(Data!$A:$A),1,C65+1),1)</f>
        <v>14</v>
      </c>
      <c r="D66" t="str">
        <f>INDEX(Data!C:C,MATCH(Upload!C66,Data!A:A,0))</f>
        <v>Total Advertising Recoveries</v>
      </c>
      <c r="E66" t="str">
        <f>VLOOKUP(COUNTIFS($C$2:C66,C66),Lookup!B:C,2,0)</f>
        <v xml:space="preserve">PROPERTY MANAGEMENT DIVISION                </v>
      </c>
      <c r="F66">
        <f>INDEX(IF(COUNTIFS($C$1:C66,C66)=1,Data!D:D,IF(COUNTIFS($C$2:C66,C66)=2,Data!E:E,IF(COUNTIFS($C$1:C66,C66)=3,Data!F:F,Data!G:G))),MATCH(Upload!$C66,Data!$A:$A,0))</f>
        <v>0</v>
      </c>
    </row>
    <row r="67" spans="1:6" x14ac:dyDescent="0.35">
      <c r="A67">
        <f>'Interfirms Submission Template '!$E$12</f>
        <v>0</v>
      </c>
      <c r="B67">
        <f>'Interfirms Submission Template '!$E$14</f>
        <v>0</v>
      </c>
      <c r="C67">
        <f>IFERROR(IF(C66=MAX(Data!$A:$A),1,C66+1),1)</f>
        <v>15</v>
      </c>
      <c r="D67" t="str">
        <f>INDEX(Data!C:C,MATCH(Upload!C67,Data!A:A,0))</f>
        <v>Management Fees</v>
      </c>
      <c r="E67" t="str">
        <f>VLOOKUP(COUNTIFS($C$2:C67,C67),Lookup!B:C,2,0)</f>
        <v xml:space="preserve">PROPERTY MANAGEMENT DIVISION                </v>
      </c>
      <c r="F67">
        <f>INDEX(IF(COUNTIFS($C$1:C67,C67)=1,Data!D:D,IF(COUNTIFS($C$2:C67,C67)=2,Data!E:E,IF(COUNTIFS($C$1:C67,C67)=3,Data!F:F,Data!G:G))),MATCH(Upload!$C67,Data!$A:$A,0))</f>
        <v>0</v>
      </c>
    </row>
    <row r="68" spans="1:6" x14ac:dyDescent="0.35">
      <c r="A68">
        <f>'Interfirms Submission Template '!$E$12</f>
        <v>0</v>
      </c>
      <c r="B68">
        <f>'Interfirms Submission Template '!$E$14</f>
        <v>0</v>
      </c>
      <c r="C68">
        <f>IFERROR(IF(C67=MAX(Data!$A:$A),1,C67+1),1)</f>
        <v>16</v>
      </c>
      <c r="D68" t="str">
        <f>INDEX(Data!C:C,MATCH(Upload!C68,Data!A:A,0))</f>
        <v>Letting Fees</v>
      </c>
      <c r="E68" t="str">
        <f>VLOOKUP(COUNTIFS($C$2:C68,C68),Lookup!B:C,2,0)</f>
        <v xml:space="preserve">PROPERTY MANAGEMENT DIVISION                </v>
      </c>
      <c r="F68">
        <f>INDEX(IF(COUNTIFS($C$1:C68,C68)=1,Data!D:D,IF(COUNTIFS($C$2:C68,C68)=2,Data!E:E,IF(COUNTIFS($C$1:C68,C68)=3,Data!F:F,Data!G:G))),MATCH(Upload!$C68,Data!$A:$A,0))</f>
        <v>0</v>
      </c>
    </row>
    <row r="69" spans="1:6" x14ac:dyDescent="0.35">
      <c r="A69">
        <f>'Interfirms Submission Template '!$E$12</f>
        <v>0</v>
      </c>
      <c r="B69">
        <f>'Interfirms Submission Template '!$E$14</f>
        <v>0</v>
      </c>
      <c r="C69">
        <f>IFERROR(IF(C68=MAX(Data!$A:$A),1,C68+1),1)</f>
        <v>17</v>
      </c>
      <c r="D69" t="str">
        <f>INDEX(Data!C:C,MATCH(Upload!C69,Data!A:A,0))</f>
        <v>Landlord Recoveries (Gross amount is required; gross expense is reported below)</v>
      </c>
      <c r="E69" t="str">
        <f>VLOOKUP(COUNTIFS($C$2:C69,C69),Lookup!B:C,2,0)</f>
        <v xml:space="preserve">PROPERTY MANAGEMENT DIVISION                </v>
      </c>
      <c r="F69">
        <f>INDEX(IF(COUNTIFS($C$1:C69,C69)=1,Data!D:D,IF(COUNTIFS($C$2:C69,C69)=2,Data!E:E,IF(COUNTIFS($C$1:C69,C69)=3,Data!F:F,Data!G:G))),MATCH(Upload!$C69,Data!$A:$A,0))</f>
        <v>0</v>
      </c>
    </row>
    <row r="70" spans="1:6" x14ac:dyDescent="0.35">
      <c r="A70">
        <f>'Interfirms Submission Template '!$E$12</f>
        <v>0</v>
      </c>
      <c r="B70">
        <f>'Interfirms Submission Template '!$E$14</f>
        <v>0</v>
      </c>
      <c r="C70">
        <f>IFERROR(IF(C69=MAX(Data!$A:$A),1,C69+1),1)</f>
        <v>18</v>
      </c>
      <c r="D70" t="str">
        <f>INDEX(Data!C:C,MATCH(Upload!C70,Data!A:A,0))</f>
        <v>Other Property Management Revenue</v>
      </c>
      <c r="E70" t="str">
        <f>VLOOKUP(COUNTIFS($C$2:C70,C70),Lookup!B:C,2,0)</f>
        <v xml:space="preserve">PROPERTY MANAGEMENT DIVISION                </v>
      </c>
      <c r="F70">
        <f>INDEX(IF(COUNTIFS($C$1:C70,C70)=1,Data!D:D,IF(COUNTIFS($C$2:C70,C70)=2,Data!E:E,IF(COUNTIFS($C$1:C70,C70)=3,Data!F:F,Data!G:G))),MATCH(Upload!$C70,Data!$A:$A,0))</f>
        <v>0</v>
      </c>
    </row>
    <row r="71" spans="1:6" x14ac:dyDescent="0.35">
      <c r="A71">
        <f>'Interfirms Submission Template '!$E$12</f>
        <v>0</v>
      </c>
      <c r="B71">
        <f>'Interfirms Submission Template '!$E$14</f>
        <v>0</v>
      </c>
      <c r="C71">
        <f>IFERROR(IF(C70=MAX(Data!$A:$A),1,C70+1),1)</f>
        <v>19</v>
      </c>
      <c r="D71" t="str">
        <f>INDEX(Data!C:C,MATCH(Upload!C71,Data!A:A,0))</f>
        <v>Total Property Management Revenue</v>
      </c>
      <c r="E71" t="str">
        <f>VLOOKUP(COUNTIFS($C$2:C71,C71),Lookup!B:C,2,0)</f>
        <v xml:space="preserve">PROPERTY MANAGEMENT DIVISION                </v>
      </c>
      <c r="F71">
        <f>INDEX(IF(COUNTIFS($C$1:C71,C71)=1,Data!D:D,IF(COUNTIFS($C$2:C71,C71)=2,Data!E:E,IF(COUNTIFS($C$1:C71,C71)=3,Data!F:F,Data!G:G))),MATCH(Upload!$C71,Data!$A:$A,0))</f>
        <v>0</v>
      </c>
    </row>
    <row r="72" spans="1:6" x14ac:dyDescent="0.35">
      <c r="A72">
        <f>'Interfirms Submission Template '!$E$12</f>
        <v>0</v>
      </c>
      <c r="B72">
        <f>'Interfirms Submission Template '!$E$14</f>
        <v>0</v>
      </c>
      <c r="C72">
        <f>IFERROR(IF(C71=MAX(Data!$A:$A),1,C71+1),1)</f>
        <v>20</v>
      </c>
      <c r="D72" t="str">
        <f>INDEX(Data!C:C,MATCH(Upload!C72,Data!A:A,0))</f>
        <v>Mortgage Broking Referral Fees/Commissions</v>
      </c>
      <c r="E72" t="str">
        <f>VLOOKUP(COUNTIFS($C$2:C72,C72),Lookup!B:C,2,0)</f>
        <v xml:space="preserve">PROPERTY MANAGEMENT DIVISION                </v>
      </c>
      <c r="F72">
        <f>INDEX(IF(COUNTIFS($C$1:C72,C72)=1,Data!D:D,IF(COUNTIFS($C$2:C72,C72)=2,Data!E:E,IF(COUNTIFS($C$1:C72,C72)=3,Data!F:F,Data!G:G))),MATCH(Upload!$C72,Data!$A:$A,0))</f>
        <v>0</v>
      </c>
    </row>
    <row r="73" spans="1:6" x14ac:dyDescent="0.35">
      <c r="A73">
        <f>'Interfirms Submission Template '!$E$12</f>
        <v>0</v>
      </c>
      <c r="B73">
        <f>'Interfirms Submission Template '!$E$14</f>
        <v>0</v>
      </c>
      <c r="C73">
        <f>IFERROR(IF(C72=MAX(Data!$A:$A),1,C72+1),1)</f>
        <v>21</v>
      </c>
      <c r="D73" t="str">
        <f>INDEX(Data!C:C,MATCH(Upload!C73,Data!A:A,0))</f>
        <v>Other Income - please specify</v>
      </c>
      <c r="E73" t="str">
        <f>VLOOKUP(COUNTIFS($C$2:C73,C73),Lookup!B:C,2,0)</f>
        <v xml:space="preserve">PROPERTY MANAGEMENT DIVISION                </v>
      </c>
      <c r="F73">
        <f>INDEX(IF(COUNTIFS($C$1:C73,C73)=1,Data!D:D,IF(COUNTIFS($C$2:C73,C73)=2,Data!E:E,IF(COUNTIFS($C$1:C73,C73)=3,Data!F:F,Data!G:G))),MATCH(Upload!$C73,Data!$A:$A,0))</f>
        <v>0</v>
      </c>
    </row>
    <row r="74" spans="1:6" x14ac:dyDescent="0.35">
      <c r="A74">
        <f>'Interfirms Submission Template '!$E$12</f>
        <v>0</v>
      </c>
      <c r="B74">
        <f>'Interfirms Submission Template '!$E$14</f>
        <v>0</v>
      </c>
      <c r="C74">
        <f>IFERROR(IF(C73=MAX(Data!$A:$A),1,C73+1),1)</f>
        <v>22</v>
      </c>
      <c r="D74" t="str">
        <f>INDEX(Data!C:C,MATCH(Upload!C74,Data!A:A,0))</f>
        <v>Total Other Income</v>
      </c>
      <c r="E74" t="str">
        <f>VLOOKUP(COUNTIFS($C$2:C74,C74),Lookup!B:C,2,0)</f>
        <v xml:space="preserve">PROPERTY MANAGEMENT DIVISION                </v>
      </c>
      <c r="F74">
        <f>INDEX(IF(COUNTIFS($C$1:C74,C74)=1,Data!D:D,IF(COUNTIFS($C$2:C74,C74)=2,Data!E:E,IF(COUNTIFS($C$1:C74,C74)=3,Data!F:F,Data!G:G))),MATCH(Upload!$C74,Data!$A:$A,0))</f>
        <v>0</v>
      </c>
    </row>
    <row r="75" spans="1:6" x14ac:dyDescent="0.35">
      <c r="A75">
        <f>'Interfirms Submission Template '!$E$12</f>
        <v>0</v>
      </c>
      <c r="B75">
        <f>'Interfirms Submission Template '!$E$14</f>
        <v>0</v>
      </c>
      <c r="C75">
        <f>IFERROR(IF(C74=MAX(Data!$A:$A),1,C74+1),1)</f>
        <v>23</v>
      </c>
      <c r="D75" t="str">
        <f>INDEX(Data!C:C,MATCH(Upload!C75,Data!A:A,0))</f>
        <v>TOTAL REVENUE FROM TRADING</v>
      </c>
      <c r="E75" t="str">
        <f>VLOOKUP(COUNTIFS($C$2:C75,C75),Lookup!B:C,2,0)</f>
        <v xml:space="preserve">PROPERTY MANAGEMENT DIVISION                </v>
      </c>
      <c r="F75">
        <f>INDEX(IF(COUNTIFS($C$1:C75,C75)=1,Data!D:D,IF(COUNTIFS($C$2:C75,C75)=2,Data!E:E,IF(COUNTIFS($C$1:C75,C75)=3,Data!F:F,Data!G:G))),MATCH(Upload!$C75,Data!$A:$A,0))</f>
        <v>0</v>
      </c>
    </row>
    <row r="76" spans="1:6" x14ac:dyDescent="0.35">
      <c r="A76">
        <f>'Interfirms Submission Template '!$E$12</f>
        <v>0</v>
      </c>
      <c r="B76">
        <f>'Interfirms Submission Template '!$E$14</f>
        <v>0</v>
      </c>
      <c r="C76">
        <f>IFERROR(IF(C75=MAX(Data!$A:$A),1,C75+1),1)</f>
        <v>24</v>
      </c>
      <c r="D76" t="str">
        <f>INDEX(Data!C:C,MATCH(Upload!C76,Data!A:A,0))</f>
        <v>Gross Franchise Fees</v>
      </c>
      <c r="E76" t="str">
        <f>VLOOKUP(COUNTIFS($C$2:C76,C76),Lookup!B:C,2,0)</f>
        <v xml:space="preserve">PROPERTY MANAGEMENT DIVISION                </v>
      </c>
      <c r="F76">
        <f>INDEX(IF(COUNTIFS($C$1:C76,C76)=1,Data!D:D,IF(COUNTIFS($C$2:C76,C76)=2,Data!E:E,IF(COUNTIFS($C$1:C76,C76)=3,Data!F:F,Data!G:G))),MATCH(Upload!$C76,Data!$A:$A,0))</f>
        <v>0</v>
      </c>
    </row>
    <row r="77" spans="1:6" x14ac:dyDescent="0.35">
      <c r="A77">
        <f>'Interfirms Submission Template '!$E$12</f>
        <v>0</v>
      </c>
      <c r="B77">
        <f>'Interfirms Submission Template '!$E$14</f>
        <v>0</v>
      </c>
      <c r="C77">
        <f>IFERROR(IF(C76=MAX(Data!$A:$A),1,C76+1),1)</f>
        <v>25</v>
      </c>
      <c r="D77" t="str">
        <f>INDEX(Data!C:C,MATCH(Upload!C77,Data!A:A,0))</f>
        <v>Less: Rebates Received (please enter as a negative)</v>
      </c>
      <c r="E77" t="str">
        <f>VLOOKUP(COUNTIFS($C$2:C77,C77),Lookup!B:C,2,0)</f>
        <v xml:space="preserve">PROPERTY MANAGEMENT DIVISION                </v>
      </c>
      <c r="F77">
        <f>INDEX(IF(COUNTIFS($C$1:C77,C77)=1,Data!D:D,IF(COUNTIFS($C$2:C77,C77)=2,Data!E:E,IF(COUNTIFS($C$1:C77,C77)=3,Data!F:F,Data!G:G))),MATCH(Upload!$C77,Data!$A:$A,0))</f>
        <v>0</v>
      </c>
    </row>
    <row r="78" spans="1:6" x14ac:dyDescent="0.35">
      <c r="A78">
        <f>'Interfirms Submission Template '!$E$12</f>
        <v>0</v>
      </c>
      <c r="B78">
        <f>'Interfirms Submission Template '!$E$14</f>
        <v>0</v>
      </c>
      <c r="C78">
        <f>IFERROR(IF(C77=MAX(Data!$A:$A),1,C77+1),1)</f>
        <v>26</v>
      </c>
      <c r="D78" t="str">
        <f>INDEX(Data!C:C,MATCH(Upload!C78,Data!A:A,0))</f>
        <v>Net Franchise Fees</v>
      </c>
      <c r="E78" t="str">
        <f>VLOOKUP(COUNTIFS($C$2:C78,C78),Lookup!B:C,2,0)</f>
        <v xml:space="preserve">PROPERTY MANAGEMENT DIVISION                </v>
      </c>
      <c r="F78">
        <f>INDEX(IF(COUNTIFS($C$1:C78,C78)=1,Data!D:D,IF(COUNTIFS($C$2:C78,C78)=2,Data!E:E,IF(COUNTIFS($C$1:C78,C78)=3,Data!F:F,Data!G:G))),MATCH(Upload!$C78,Data!$A:$A,0))</f>
        <v>0</v>
      </c>
    </row>
    <row r="79" spans="1:6" x14ac:dyDescent="0.35">
      <c r="A79">
        <f>'Interfirms Submission Template '!$E$12</f>
        <v>0</v>
      </c>
      <c r="B79">
        <f>'Interfirms Submission Template '!$E$14</f>
        <v>0</v>
      </c>
      <c r="C79">
        <f>IFERROR(IF(C78=MAX(Data!$A:$A),1,C78+1),1)</f>
        <v>27</v>
      </c>
      <c r="D79" t="str">
        <f>INDEX(Data!C:C,MATCH(Upload!C79,Data!A:A,0))</f>
        <v>Owners (selling commissions)</v>
      </c>
      <c r="E79" t="str">
        <f>VLOOKUP(COUNTIFS($C$2:C79,C79),Lookup!B:C,2,0)</f>
        <v xml:space="preserve">PROPERTY MANAGEMENT DIVISION                </v>
      </c>
      <c r="F79">
        <f>INDEX(IF(COUNTIFS($C$1:C79,C79)=1,Data!D:D,IF(COUNTIFS($C$2:C79,C79)=2,Data!E:E,IF(COUNTIFS($C$1:C79,C79)=3,Data!F:F,Data!G:G))),MATCH(Upload!$C79,Data!$A:$A,0))</f>
        <v>0</v>
      </c>
    </row>
    <row r="80" spans="1:6" x14ac:dyDescent="0.35">
      <c r="A80">
        <f>'Interfirms Submission Template '!$E$12</f>
        <v>0</v>
      </c>
      <c r="B80">
        <f>'Interfirms Submission Template '!$E$14</f>
        <v>0</v>
      </c>
      <c r="C80">
        <f>IFERROR(IF(C79=MAX(Data!$A:$A),1,C79+1),1)</f>
        <v>28</v>
      </c>
      <c r="D80" t="str">
        <f>INDEX(Data!C:C,MATCH(Upload!C80,Data!A:A,0))</f>
        <v>Sales Consultants</v>
      </c>
      <c r="E80" t="str">
        <f>VLOOKUP(COUNTIFS($C$2:C80,C80),Lookup!B:C,2,0)</f>
        <v xml:space="preserve">PROPERTY MANAGEMENT DIVISION                </v>
      </c>
      <c r="F80">
        <f>INDEX(IF(COUNTIFS($C$1:C80,C80)=1,Data!D:D,IF(COUNTIFS($C$2:C80,C80)=2,Data!E:E,IF(COUNTIFS($C$1:C80,C80)=3,Data!F:F,Data!G:G))),MATCH(Upload!$C80,Data!$A:$A,0))</f>
        <v>0</v>
      </c>
    </row>
    <row r="81" spans="1:6" x14ac:dyDescent="0.35">
      <c r="A81">
        <f>'Interfirms Submission Template '!$E$12</f>
        <v>0</v>
      </c>
      <c r="B81">
        <f>'Interfirms Submission Template '!$E$14</f>
        <v>0</v>
      </c>
      <c r="C81">
        <f>IFERROR(IF(C80=MAX(Data!$A:$A),1,C80+1),1)</f>
        <v>29</v>
      </c>
      <c r="D81" t="str">
        <f>INDEX(Data!C:C,MATCH(Upload!C81,Data!A:A,0))</f>
        <v>Property Managers</v>
      </c>
      <c r="E81" t="str">
        <f>VLOOKUP(COUNTIFS($C$2:C81,C81),Lookup!B:C,2,0)</f>
        <v xml:space="preserve">PROPERTY MANAGEMENT DIVISION                </v>
      </c>
      <c r="F81">
        <f>INDEX(IF(COUNTIFS($C$1:C81,C81)=1,Data!D:D,IF(COUNTIFS($C$2:C81,C81)=2,Data!E:E,IF(COUNTIFS($C$1:C81,C81)=3,Data!F:F,Data!G:G))),MATCH(Upload!$C81,Data!$A:$A,0))</f>
        <v>0</v>
      </c>
    </row>
    <row r="82" spans="1:6" x14ac:dyDescent="0.35">
      <c r="A82">
        <f>'Interfirms Submission Template '!$E$12</f>
        <v>0</v>
      </c>
      <c r="B82">
        <f>'Interfirms Submission Template '!$E$14</f>
        <v>0</v>
      </c>
      <c r="C82">
        <f>IFERROR(IF(C81=MAX(Data!$A:$A),1,C81+1),1)</f>
        <v>30</v>
      </c>
      <c r="D82" t="str">
        <f>INDEX(Data!C:C,MATCH(Upload!C82,Data!A:A,0))</f>
        <v>Other Sales / PM Staff Salary Costs (car allowances, FBT, Workcover etc.)</v>
      </c>
      <c r="E82" t="str">
        <f>VLOOKUP(COUNTIFS($C$2:C82,C82),Lookup!B:C,2,0)</f>
        <v xml:space="preserve">PROPERTY MANAGEMENT DIVISION                </v>
      </c>
      <c r="F82">
        <f>INDEX(IF(COUNTIFS($C$1:C82,C82)=1,Data!D:D,IF(COUNTIFS($C$2:C82,C82)=2,Data!E:E,IF(COUNTIFS($C$1:C82,C82)=3,Data!F:F,Data!G:G))),MATCH(Upload!$C82,Data!$A:$A,0))</f>
        <v>0</v>
      </c>
    </row>
    <row r="83" spans="1:6" x14ac:dyDescent="0.35">
      <c r="A83">
        <f>'Interfirms Submission Template '!$E$12</f>
        <v>0</v>
      </c>
      <c r="B83">
        <f>'Interfirms Submission Template '!$E$14</f>
        <v>0</v>
      </c>
      <c r="C83">
        <f>IFERROR(IF(C82=MAX(Data!$A:$A),1,C82+1),1)</f>
        <v>31</v>
      </c>
      <c r="D83" t="str">
        <f>INDEX(Data!C:C,MATCH(Upload!C83,Data!A:A,0))</f>
        <v>Total Staff Salary/Commission Costs</v>
      </c>
      <c r="E83" t="str">
        <f>VLOOKUP(COUNTIFS($C$2:C83,C83),Lookup!B:C,2,0)</f>
        <v xml:space="preserve">PROPERTY MANAGEMENT DIVISION                </v>
      </c>
      <c r="F83">
        <f>INDEX(IF(COUNTIFS($C$1:C83,C83)=1,Data!D:D,IF(COUNTIFS($C$2:C83,C83)=2,Data!E:E,IF(COUNTIFS($C$1:C83,C83)=3,Data!F:F,Data!G:G))),MATCH(Upload!$C83,Data!$A:$A,0))</f>
        <v>0</v>
      </c>
    </row>
    <row r="84" spans="1:6" x14ac:dyDescent="0.35">
      <c r="A84">
        <f>'Interfirms Submission Template '!$E$12</f>
        <v>0</v>
      </c>
      <c r="B84">
        <f>'Interfirms Submission Template '!$E$14</f>
        <v>0</v>
      </c>
      <c r="C84">
        <f>IFERROR(IF(C83=MAX(Data!$A:$A),1,C83+1),1)</f>
        <v>32</v>
      </c>
      <c r="D84" t="str">
        <f>INDEX(Data!C:C,MATCH(Upload!C84,Data!A:A,0))</f>
        <v>Commissions / referrals to non-staff members</v>
      </c>
      <c r="E84" t="str">
        <f>VLOOKUP(COUNTIFS($C$2:C84,C84),Lookup!B:C,2,0)</f>
        <v xml:space="preserve">PROPERTY MANAGEMENT DIVISION                </v>
      </c>
      <c r="F84">
        <f>INDEX(IF(COUNTIFS($C$1:C84,C84)=1,Data!D:D,IF(COUNTIFS($C$2:C84,C84)=2,Data!E:E,IF(COUNTIFS($C$1:C84,C84)=3,Data!F:F,Data!G:G))),MATCH(Upload!$C84,Data!$A:$A,0))</f>
        <v>0</v>
      </c>
    </row>
    <row r="85" spans="1:6" x14ac:dyDescent="0.35">
      <c r="A85">
        <f>'Interfirms Submission Template '!$E$12</f>
        <v>0</v>
      </c>
      <c r="B85">
        <f>'Interfirms Submission Template '!$E$14</f>
        <v>0</v>
      </c>
      <c r="C85">
        <f>IFERROR(IF(C84=MAX(Data!$A:$A),1,C84+1),1)</f>
        <v>33</v>
      </c>
      <c r="D85" t="str">
        <f>INDEX(Data!C:C,MATCH(Upload!C85,Data!A:A,0))</f>
        <v>TOTAL DIRECT OPERATING COSTS</v>
      </c>
      <c r="E85" t="str">
        <f>VLOOKUP(COUNTIFS($C$2:C85,C85),Lookup!B:C,2,0)</f>
        <v xml:space="preserve">PROPERTY MANAGEMENT DIVISION                </v>
      </c>
      <c r="F85">
        <f>INDEX(IF(COUNTIFS($C$1:C85,C85)=1,Data!D:D,IF(COUNTIFS($C$2:C85,C85)=2,Data!E:E,IF(COUNTIFS($C$1:C85,C85)=3,Data!F:F,Data!G:G))),MATCH(Upload!$C85,Data!$A:$A,0))</f>
        <v>0</v>
      </c>
    </row>
    <row r="86" spans="1:6" x14ac:dyDescent="0.35">
      <c r="A86">
        <f>'Interfirms Submission Template '!$E$12</f>
        <v>0</v>
      </c>
      <c r="B86">
        <f>'Interfirms Submission Template '!$E$14</f>
        <v>0</v>
      </c>
      <c r="C86">
        <f>IFERROR(IF(C85=MAX(Data!$A:$A),1,C85+1),1)</f>
        <v>34</v>
      </c>
      <c r="D86" t="str">
        <f>INDEX(Data!C:C,MATCH(Upload!C86,Data!A:A,0))</f>
        <v>GROSS PROFIT FROM OPERATIONS</v>
      </c>
      <c r="E86" t="str">
        <f>VLOOKUP(COUNTIFS($C$2:C86,C86),Lookup!B:C,2,0)</f>
        <v xml:space="preserve">PROPERTY MANAGEMENT DIVISION                </v>
      </c>
      <c r="F86">
        <f>INDEX(IF(COUNTIFS($C$1:C86,C86)=1,Data!D:D,IF(COUNTIFS($C$2:C86,C86)=2,Data!E:E,IF(COUNTIFS($C$1:C86,C86)=3,Data!F:F,Data!G:G))),MATCH(Upload!$C86,Data!$A:$A,0))</f>
        <v>0</v>
      </c>
    </row>
    <row r="87" spans="1:6" x14ac:dyDescent="0.35">
      <c r="A87">
        <f>'Interfirms Submission Template '!$E$12</f>
        <v>0</v>
      </c>
      <c r="B87">
        <f>'Interfirms Submission Template '!$E$14</f>
        <v>0</v>
      </c>
      <c r="C87">
        <f>IFERROR(IF(C86=MAX(Data!$A:$A),1,C86+1),1)</f>
        <v>35</v>
      </c>
      <c r="D87" t="str">
        <f>INDEX(Data!C:C,MATCH(Upload!C87,Data!A:A,0))</f>
        <v>Vendor / Landlord Property Advertising Expense</v>
      </c>
      <c r="E87" t="str">
        <f>VLOOKUP(COUNTIFS($C$2:C87,C87),Lookup!B:C,2,0)</f>
        <v xml:space="preserve">PROPERTY MANAGEMENT DIVISION                </v>
      </c>
      <c r="F87">
        <f>INDEX(IF(COUNTIFS($C$1:C87,C87)=1,Data!D:D,IF(COUNTIFS($C$2:C87,C87)=2,Data!E:E,IF(COUNTIFS($C$1:C87,C87)=3,Data!F:F,Data!G:G))),MATCH(Upload!$C87,Data!$A:$A,0))</f>
        <v>0</v>
      </c>
    </row>
    <row r="88" spans="1:6" x14ac:dyDescent="0.35">
      <c r="A88">
        <f>'Interfirms Submission Template '!$E$12</f>
        <v>0</v>
      </c>
      <c r="B88">
        <f>'Interfirms Submission Template '!$E$14</f>
        <v>0</v>
      </c>
      <c r="C88">
        <f>IFERROR(IF(C87=MAX(Data!$A:$A),1,C87+1),1)</f>
        <v>36</v>
      </c>
      <c r="D88" t="str">
        <f>INDEX(Data!C:C,MATCH(Upload!C88,Data!A:A,0))</f>
        <v>Print &amp; Digital Advertising, Sponsorship and Other</v>
      </c>
      <c r="E88" t="str">
        <f>VLOOKUP(COUNTIFS($C$2:C88,C88),Lookup!B:C,2,0)</f>
        <v xml:space="preserve">PROPERTY MANAGEMENT DIVISION                </v>
      </c>
      <c r="F88">
        <f>INDEX(IF(COUNTIFS($C$1:C88,C88)=1,Data!D:D,IF(COUNTIFS($C$2:C88,C88)=2,Data!E:E,IF(COUNTIFS($C$1:C88,C88)=3,Data!F:F,Data!G:G))),MATCH(Upload!$C88,Data!$A:$A,0))</f>
        <v>0</v>
      </c>
    </row>
    <row r="89" spans="1:6" x14ac:dyDescent="0.35">
      <c r="A89">
        <f>'Interfirms Submission Template '!$E$12</f>
        <v>0</v>
      </c>
      <c r="B89">
        <f>'Interfirms Submission Template '!$E$14</f>
        <v>0</v>
      </c>
      <c r="C89">
        <f>IFERROR(IF(C88=MAX(Data!$A:$A),1,C88+1),1)</f>
        <v>37</v>
      </c>
      <c r="D89" t="str">
        <f>INDEX(Data!C:C,MATCH(Upload!C89,Data!A:A,0))</f>
        <v>Total Advertising and Promotion Expense</v>
      </c>
      <c r="E89" t="str">
        <f>VLOOKUP(COUNTIFS($C$2:C89,C89),Lookup!B:C,2,0)</f>
        <v xml:space="preserve">PROPERTY MANAGEMENT DIVISION                </v>
      </c>
      <c r="F89">
        <f>INDEX(IF(COUNTIFS($C$1:C89,C89)=1,Data!D:D,IF(COUNTIFS($C$2:C89,C89)=2,Data!E:E,IF(COUNTIFS($C$1:C89,C89)=3,Data!F:F,Data!G:G))),MATCH(Upload!$C89,Data!$A:$A,0))</f>
        <v>0</v>
      </c>
    </row>
    <row r="90" spans="1:6" x14ac:dyDescent="0.35">
      <c r="A90">
        <f>'Interfirms Submission Template '!$E$12</f>
        <v>0</v>
      </c>
      <c r="B90">
        <f>'Interfirms Submission Template '!$E$14</f>
        <v>0</v>
      </c>
      <c r="C90">
        <f>IFERROR(IF(C89=MAX(Data!$A:$A),1,C89+1),1)</f>
        <v>38</v>
      </c>
      <c r="D90" t="str">
        <f>INDEX(Data!C:C,MATCH(Upload!C90,Data!A:A,0))</f>
        <v>Salaries - Owners (managing or not managing an office)</v>
      </c>
      <c r="E90" t="str">
        <f>VLOOKUP(COUNTIFS($C$2:C90,C90),Lookup!B:C,2,0)</f>
        <v xml:space="preserve">PROPERTY MANAGEMENT DIVISION                </v>
      </c>
      <c r="F90">
        <f>INDEX(IF(COUNTIFS($C$1:C90,C90)=1,Data!D:D,IF(COUNTIFS($C$2:C90,C90)=2,Data!E:E,IF(COUNTIFS($C$1:C90,C90)=3,Data!F:F,Data!G:G))),MATCH(Upload!$C90,Data!$A:$A,0))</f>
        <v>0</v>
      </c>
    </row>
    <row r="91" spans="1:6" x14ac:dyDescent="0.35">
      <c r="A91">
        <f>'Interfirms Submission Template '!$E$12</f>
        <v>0</v>
      </c>
      <c r="B91">
        <f>'Interfirms Submission Template '!$E$14</f>
        <v>0</v>
      </c>
      <c r="C91">
        <f>IFERROR(IF(C90=MAX(Data!$A:$A),1,C90+1),1)</f>
        <v>39</v>
      </c>
      <c r="D91" t="str">
        <f>INDEX(Data!C:C,MATCH(Upload!C91,Data!A:A,0))</f>
        <v>Salaries - BDM's (non-selling)</v>
      </c>
      <c r="E91" t="str">
        <f>VLOOKUP(COUNTIFS($C$2:C91,C91),Lookup!B:C,2,0)</f>
        <v xml:space="preserve">PROPERTY MANAGEMENT DIVISION                </v>
      </c>
      <c r="F91">
        <f>INDEX(IF(COUNTIFS($C$1:C91,C91)=1,Data!D:D,IF(COUNTIFS($C$2:C91,C91)=2,Data!E:E,IF(COUNTIFS($C$1:C91,C91)=3,Data!F:F,Data!G:G))),MATCH(Upload!$C91,Data!$A:$A,0))</f>
        <v>0</v>
      </c>
    </row>
    <row r="92" spans="1:6" x14ac:dyDescent="0.35">
      <c r="A92">
        <f>'Interfirms Submission Template '!$E$12</f>
        <v>0</v>
      </c>
      <c r="B92">
        <f>'Interfirms Submission Template '!$E$14</f>
        <v>0</v>
      </c>
      <c r="C92">
        <f>IFERROR(IF(C91=MAX(Data!$A:$A),1,C91+1),1)</f>
        <v>40</v>
      </c>
      <c r="D92" t="str">
        <f>INDEX(Data!C:C,MATCH(Upload!C92,Data!A:A,0))</f>
        <v>Administration/Clerical and Support Staff Costs</v>
      </c>
      <c r="E92" t="str">
        <f>VLOOKUP(COUNTIFS($C$2:C92,C92),Lookup!B:C,2,0)</f>
        <v xml:space="preserve">PROPERTY MANAGEMENT DIVISION                </v>
      </c>
      <c r="F92">
        <f>INDEX(IF(COUNTIFS($C$1:C92,C92)=1,Data!D:D,IF(COUNTIFS($C$2:C92,C92)=2,Data!E:E,IF(COUNTIFS($C$1:C92,C92)=3,Data!F:F,Data!G:G))),MATCH(Upload!$C92,Data!$A:$A,0))</f>
        <v>0</v>
      </c>
    </row>
    <row r="93" spans="1:6" x14ac:dyDescent="0.35">
      <c r="A93">
        <f>'Interfirms Submission Template '!$E$12</f>
        <v>0</v>
      </c>
      <c r="B93">
        <f>'Interfirms Submission Template '!$E$14</f>
        <v>0</v>
      </c>
      <c r="C93">
        <f>IFERROR(IF(C92=MAX(Data!$A:$A),1,C92+1),1)</f>
        <v>41</v>
      </c>
      <c r="D93" t="str">
        <f>INDEX(Data!C:C,MATCH(Upload!C93,Data!A:A,0))</f>
        <v>Total Admin. and Support Staff Costs</v>
      </c>
      <c r="E93" t="str">
        <f>VLOOKUP(COUNTIFS($C$2:C93,C93),Lookup!B:C,2,0)</f>
        <v xml:space="preserve">PROPERTY MANAGEMENT DIVISION                </v>
      </c>
      <c r="F93">
        <f>INDEX(IF(COUNTIFS($C$1:C93,C93)=1,Data!D:D,IF(COUNTIFS($C$2:C93,C93)=2,Data!E:E,IF(COUNTIFS($C$1:C93,C93)=3,Data!F:F,Data!G:G))),MATCH(Upload!$C93,Data!$A:$A,0))</f>
        <v>0</v>
      </c>
    </row>
    <row r="94" spans="1:6" x14ac:dyDescent="0.35">
      <c r="A94">
        <f>'Interfirms Submission Template '!$E$12</f>
        <v>0</v>
      </c>
      <c r="B94">
        <f>'Interfirms Submission Template '!$E$14</f>
        <v>0</v>
      </c>
      <c r="C94">
        <f>IFERROR(IF(C93=MAX(Data!$A:$A),1,C93+1),1)</f>
        <v>42</v>
      </c>
      <c r="D94" t="str">
        <f>INDEX(Data!C:C,MATCH(Upload!C94,Data!A:A,0))</f>
        <v>Premises / Occupancy Costs</v>
      </c>
      <c r="E94" t="str">
        <f>VLOOKUP(COUNTIFS($C$2:C94,C94),Lookup!B:C,2,0)</f>
        <v xml:space="preserve">PROPERTY MANAGEMENT DIVISION                </v>
      </c>
      <c r="F94">
        <f>INDEX(IF(COUNTIFS($C$1:C94,C94)=1,Data!D:D,IF(COUNTIFS($C$2:C94,C94)=2,Data!E:E,IF(COUNTIFS($C$1:C94,C94)=3,Data!F:F,Data!G:G))),MATCH(Upload!$C94,Data!$A:$A,0))</f>
        <v>0</v>
      </c>
    </row>
    <row r="95" spans="1:6" x14ac:dyDescent="0.35">
      <c r="A95">
        <f>'Interfirms Submission Template '!$E$12</f>
        <v>0</v>
      </c>
      <c r="B95">
        <f>'Interfirms Submission Template '!$E$14</f>
        <v>0</v>
      </c>
      <c r="C95">
        <f>IFERROR(IF(C94=MAX(Data!$A:$A),1,C94+1),1)</f>
        <v>43</v>
      </c>
      <c r="D95" t="str">
        <f>INDEX(Data!C:C,MATCH(Upload!C95,Data!A:A,0))</f>
        <v>Information Technology Costs</v>
      </c>
      <c r="E95" t="str">
        <f>VLOOKUP(COUNTIFS($C$2:C95,C95),Lookup!B:C,2,0)</f>
        <v xml:space="preserve">PROPERTY MANAGEMENT DIVISION                </v>
      </c>
      <c r="F95">
        <f>INDEX(IF(COUNTIFS($C$1:C95,C95)=1,Data!D:D,IF(COUNTIFS($C$2:C95,C95)=2,Data!E:E,IF(COUNTIFS($C$1:C95,C95)=3,Data!F:F,Data!G:G))),MATCH(Upload!$C95,Data!$A:$A,0))</f>
        <v>0</v>
      </c>
    </row>
    <row r="96" spans="1:6" x14ac:dyDescent="0.35">
      <c r="A96">
        <f>'Interfirms Submission Template '!$E$12</f>
        <v>0</v>
      </c>
      <c r="B96">
        <f>'Interfirms Submission Template '!$E$14</f>
        <v>0</v>
      </c>
      <c r="C96">
        <f>IFERROR(IF(C95=MAX(Data!$A:$A),1,C95+1),1)</f>
        <v>44</v>
      </c>
      <c r="D96" t="str">
        <f>INDEX(Data!C:C,MATCH(Upload!C96,Data!A:A,0))</f>
        <v>Motor Vehicle Costs</v>
      </c>
      <c r="E96" t="str">
        <f>VLOOKUP(COUNTIFS($C$2:C96,C96),Lookup!B:C,2,0)</f>
        <v xml:space="preserve">PROPERTY MANAGEMENT DIVISION                </v>
      </c>
      <c r="F96">
        <f>INDEX(IF(COUNTIFS($C$1:C96,C96)=1,Data!D:D,IF(COUNTIFS($C$2:C96,C96)=2,Data!E:E,IF(COUNTIFS($C$1:C96,C96)=3,Data!F:F,Data!G:G))),MATCH(Upload!$C96,Data!$A:$A,0))</f>
        <v>0</v>
      </c>
    </row>
    <row r="97" spans="1:6" x14ac:dyDescent="0.35">
      <c r="A97">
        <f>'Interfirms Submission Template '!$E$12</f>
        <v>0</v>
      </c>
      <c r="B97">
        <f>'Interfirms Submission Template '!$E$14</f>
        <v>0</v>
      </c>
      <c r="C97">
        <f>IFERROR(IF(C96=MAX(Data!$A:$A),1,C96+1),1)</f>
        <v>45</v>
      </c>
      <c r="D97" t="str">
        <f>INDEX(Data!C:C,MATCH(Upload!C97,Data!A:A,0))</f>
        <v>Training and Development Costs</v>
      </c>
      <c r="E97" t="str">
        <f>VLOOKUP(COUNTIFS($C$2:C97,C97),Lookup!B:C,2,0)</f>
        <v xml:space="preserve">PROPERTY MANAGEMENT DIVISION                </v>
      </c>
      <c r="F97">
        <f>INDEX(IF(COUNTIFS($C$1:C97,C97)=1,Data!D:D,IF(COUNTIFS($C$2:C97,C97)=2,Data!E:E,IF(COUNTIFS($C$1:C97,C97)=3,Data!F:F,Data!G:G))),MATCH(Upload!$C97,Data!$A:$A,0))</f>
        <v>0</v>
      </c>
    </row>
    <row r="98" spans="1:6" x14ac:dyDescent="0.35">
      <c r="A98">
        <f>'Interfirms Submission Template '!$E$12</f>
        <v>0</v>
      </c>
      <c r="B98">
        <f>'Interfirms Submission Template '!$E$14</f>
        <v>0</v>
      </c>
      <c r="C98">
        <f>IFERROR(IF(C97=MAX(Data!$A:$A),1,C97+1),1)</f>
        <v>46</v>
      </c>
      <c r="D98" t="str">
        <f>INDEX(Data!C:C,MATCH(Upload!C98,Data!A:A,0))</f>
        <v>Professional fees and Insurance Expense</v>
      </c>
      <c r="E98" t="str">
        <f>VLOOKUP(COUNTIFS($C$2:C98,C98),Lookup!B:C,2,0)</f>
        <v xml:space="preserve">PROPERTY MANAGEMENT DIVISION                </v>
      </c>
      <c r="F98">
        <f>INDEX(IF(COUNTIFS($C$1:C98,C98)=1,Data!D:D,IF(COUNTIFS($C$2:C98,C98)=2,Data!E:E,IF(COUNTIFS($C$1:C98,C98)=3,Data!F:F,Data!G:G))),MATCH(Upload!$C98,Data!$A:$A,0))</f>
        <v>0</v>
      </c>
    </row>
    <row r="99" spans="1:6" x14ac:dyDescent="0.35">
      <c r="A99">
        <f>'Interfirms Submission Template '!$E$12</f>
        <v>0</v>
      </c>
      <c r="B99">
        <f>'Interfirms Submission Template '!$E$14</f>
        <v>0</v>
      </c>
      <c r="C99">
        <f>IFERROR(IF(C98=MAX(Data!$A:$A),1,C98+1),1)</f>
        <v>47</v>
      </c>
      <c r="D99" t="str">
        <f>INDEX(Data!C:C,MATCH(Upload!C99,Data!A:A,0))</f>
        <v>Interest Expense</v>
      </c>
      <c r="E99" t="str">
        <f>VLOOKUP(COUNTIFS($C$2:C99,C99),Lookup!B:C,2,0)</f>
        <v xml:space="preserve">PROPERTY MANAGEMENT DIVISION                </v>
      </c>
      <c r="F99">
        <f>INDEX(IF(COUNTIFS($C$1:C99,C99)=1,Data!D:D,IF(COUNTIFS($C$2:C99,C99)=2,Data!E:E,IF(COUNTIFS($C$1:C99,C99)=3,Data!F:F,Data!G:G))),MATCH(Upload!$C99,Data!$A:$A,0))</f>
        <v>0</v>
      </c>
    </row>
    <row r="100" spans="1:6" x14ac:dyDescent="0.35">
      <c r="A100">
        <f>'Interfirms Submission Template '!$E$12</f>
        <v>0</v>
      </c>
      <c r="B100">
        <f>'Interfirms Submission Template '!$E$14</f>
        <v>0</v>
      </c>
      <c r="C100">
        <f>IFERROR(IF(C99=MAX(Data!$A:$A),1,C99+1),1)</f>
        <v>48</v>
      </c>
      <c r="D100" t="str">
        <f>INDEX(Data!C:C,MATCH(Upload!C100,Data!A:A,0))</f>
        <v>Other Administration Costs</v>
      </c>
      <c r="E100" t="str">
        <f>VLOOKUP(COUNTIFS($C$2:C100,C100),Lookup!B:C,2,0)</f>
        <v xml:space="preserve">PROPERTY MANAGEMENT DIVISION                </v>
      </c>
      <c r="F100">
        <f>INDEX(IF(COUNTIFS($C$1:C100,C100)=1,Data!D:D,IF(COUNTIFS($C$2:C100,C100)=2,Data!E:E,IF(COUNTIFS($C$1:C100,C100)=3,Data!F:F,Data!G:G))),MATCH(Upload!$C100,Data!$A:$A,0))</f>
        <v>0</v>
      </c>
    </row>
    <row r="101" spans="1:6" x14ac:dyDescent="0.35">
      <c r="A101">
        <f>'Interfirms Submission Template '!$E$12</f>
        <v>0</v>
      </c>
      <c r="B101">
        <f>'Interfirms Submission Template '!$E$14</f>
        <v>0</v>
      </c>
      <c r="C101">
        <f>IFERROR(IF(C100=MAX(Data!$A:$A),1,C100+1),1)</f>
        <v>49</v>
      </c>
      <c r="D101" t="str">
        <f>INDEX(Data!C:C,MATCH(Upload!C101,Data!A:A,0))</f>
        <v>TOTAL OVERHEAD COSTS</v>
      </c>
      <c r="E101" t="str">
        <f>VLOOKUP(COUNTIFS($C$2:C101,C101),Lookup!B:C,2,0)</f>
        <v xml:space="preserve">PROPERTY MANAGEMENT DIVISION                </v>
      </c>
      <c r="F101">
        <f>INDEX(IF(COUNTIFS($C$1:C101,C101)=1,Data!D:D,IF(COUNTIFS($C$2:C101,C101)=2,Data!E:E,IF(COUNTIFS($C$1:C101,C101)=3,Data!F:F,Data!G:G))),MATCH(Upload!$C101,Data!$A:$A,0))</f>
        <v>0</v>
      </c>
    </row>
    <row r="102" spans="1:6" x14ac:dyDescent="0.35">
      <c r="A102">
        <f>'Interfirms Submission Template '!$E$12</f>
        <v>0</v>
      </c>
      <c r="B102">
        <f>'Interfirms Submission Template '!$E$14</f>
        <v>0</v>
      </c>
      <c r="C102">
        <f>IFERROR(IF(C101=MAX(Data!$A:$A),1,C101+1),1)</f>
        <v>50</v>
      </c>
      <c r="D102" t="str">
        <f>INDEX(Data!C:C,MATCH(Upload!C102,Data!A:A,0))</f>
        <v>NET PROFIT BEFORE TAX</v>
      </c>
      <c r="E102" t="str">
        <f>VLOOKUP(COUNTIFS($C$2:C102,C102),Lookup!B:C,2,0)</f>
        <v xml:space="preserve">PROPERTY MANAGEMENT DIVISION                </v>
      </c>
      <c r="F102">
        <f>INDEX(IF(COUNTIFS($C$1:C102,C102)=1,Data!D:D,IF(COUNTIFS($C$2:C102,C102)=2,Data!E:E,IF(COUNTIFS($C$1:C102,C102)=3,Data!F:F,Data!G:G))),MATCH(Upload!$C102,Data!$A:$A,0))</f>
        <v>0</v>
      </c>
    </row>
    <row r="103" spans="1:6" x14ac:dyDescent="0.35">
      <c r="A103">
        <f>'Interfirms Submission Template '!$E$12</f>
        <v>0</v>
      </c>
      <c r="B103">
        <f>'Interfirms Submission Template '!$E$14</f>
        <v>0</v>
      </c>
      <c r="C103">
        <f>IFERROR(IF(C102=MAX(Data!$A:$A),1,C102+1),1)</f>
        <v>51</v>
      </c>
      <c r="D103" t="str">
        <f>INDEX(Data!C:C,MATCH(Upload!C103,Data!A:A,0))</f>
        <v>Estimated time to fill in this report</v>
      </c>
      <c r="E103" t="str">
        <f>VLOOKUP(COUNTIFS($C$2:C103,C103),Lookup!B:C,2,0)</f>
        <v xml:space="preserve">PROPERTY MANAGEMENT DIVISION                </v>
      </c>
      <c r="F103">
        <f>INDEX(IF(COUNTIFS($C$1:C103,C103)=1,Data!D:D,IF(COUNTIFS($C$2:C103,C103)=2,Data!E:E,IF(COUNTIFS($C$1:C103,C103)=3,Data!F:F,Data!G:G))),MATCH(Upload!$C103,Data!$A:$A,0))</f>
        <v>0</v>
      </c>
    </row>
    <row r="104" spans="1:6" x14ac:dyDescent="0.35">
      <c r="A104">
        <f>'Interfirms Submission Template '!$E$12</f>
        <v>0</v>
      </c>
      <c r="B104">
        <f>'Interfirms Submission Template '!$E$14</f>
        <v>0</v>
      </c>
      <c r="C104">
        <f>IFERROR(IF(C103=MAX(Data!$A:$A),1,C103+1),1)</f>
        <v>1</v>
      </c>
      <c r="D104" t="str">
        <f>INDEX(Data!C:C,MATCH(Upload!C104,Data!A:A,0))</f>
        <v>Sales Consultants</v>
      </c>
      <c r="E104" t="str">
        <f>VLOOKUP(COUNTIFS($C$2:C104,C104),Lookup!B:C,2,0)</f>
        <v>OFFICE AND OTHER</v>
      </c>
      <c r="F104">
        <f>INDEX(IF(COUNTIFS($C$1:C104,C104)=1,Data!D:D,IF(COUNTIFS($C$2:C104,C104)=2,Data!E:E,IF(COUNTIFS($C$1:C104,C104)=3,Data!F:F,Data!G:G))),MATCH(Upload!$C104,Data!$A:$A,0))</f>
        <v>0</v>
      </c>
    </row>
    <row r="105" spans="1:6" x14ac:dyDescent="0.35">
      <c r="A105">
        <f>'Interfirms Submission Template '!$E$12</f>
        <v>0</v>
      </c>
      <c r="B105">
        <f>'Interfirms Submission Template '!$E$14</f>
        <v>0</v>
      </c>
      <c r="C105">
        <f>IFERROR(IF(C104=MAX(Data!$A:$A),1,C104+1),1)</f>
        <v>2</v>
      </c>
      <c r="D105" t="str">
        <f>INDEX(Data!C:C,MATCH(Upload!C105,Data!A:A,0))</f>
        <v>Property Managers</v>
      </c>
      <c r="E105" t="str">
        <f>VLOOKUP(COUNTIFS($C$2:C105,C105),Lookup!B:C,2,0)</f>
        <v>OFFICE AND OTHER</v>
      </c>
      <c r="F105">
        <f>INDEX(IF(COUNTIFS($C$1:C105,C105)=1,Data!D:D,IF(COUNTIFS($C$2:C105,C105)=2,Data!E:E,IF(COUNTIFS($C$1:C105,C105)=3,Data!F:F,Data!G:G))),MATCH(Upload!$C105,Data!$A:$A,0))</f>
        <v>0</v>
      </c>
    </row>
    <row r="106" spans="1:6" x14ac:dyDescent="0.35">
      <c r="A106">
        <f>'Interfirms Submission Template '!$E$12</f>
        <v>0</v>
      </c>
      <c r="B106">
        <f>'Interfirms Submission Template '!$E$14</f>
        <v>0</v>
      </c>
      <c r="C106">
        <f>IFERROR(IF(C105=MAX(Data!$A:$A),1,C105+1),1)</f>
        <v>3</v>
      </c>
      <c r="D106" t="str">
        <f>INDEX(Data!C:C,MATCH(Upload!C106,Data!A:A,0))</f>
        <v>Business Development Managers (non-selling)</v>
      </c>
      <c r="E106" t="str">
        <f>VLOOKUP(COUNTIFS($C$2:C106,C106),Lookup!B:C,2,0)</f>
        <v>OFFICE AND OTHER</v>
      </c>
      <c r="F106">
        <f>INDEX(IF(COUNTIFS($C$1:C106,C106)=1,Data!D:D,IF(COUNTIFS($C$2:C106,C106)=2,Data!E:E,IF(COUNTIFS($C$1:C106,C106)=3,Data!F:F,Data!G:G))),MATCH(Upload!$C106,Data!$A:$A,0))</f>
        <v>0</v>
      </c>
    </row>
    <row r="107" spans="1:6" x14ac:dyDescent="0.35">
      <c r="A107">
        <f>'Interfirms Submission Template '!$E$12</f>
        <v>0</v>
      </c>
      <c r="B107">
        <f>'Interfirms Submission Template '!$E$14</f>
        <v>0</v>
      </c>
      <c r="C107">
        <f>IFERROR(IF(C106=MAX(Data!$A:$A),1,C106+1),1)</f>
        <v>4</v>
      </c>
      <c r="D107" t="str">
        <f>INDEX(Data!C:C,MATCH(Upload!C107,Data!A:A,0))</f>
        <v>Administration/Clerical Staff (non-selling)</v>
      </c>
      <c r="E107" t="str">
        <f>VLOOKUP(COUNTIFS($C$2:C107,C107),Lookup!B:C,2,0)</f>
        <v>OFFICE AND OTHER</v>
      </c>
      <c r="F107">
        <f>INDEX(IF(COUNTIFS($C$1:C107,C107)=1,Data!D:D,IF(COUNTIFS($C$2:C107,C107)=2,Data!E:E,IF(COUNTIFS($C$1:C107,C107)=3,Data!F:F,Data!G:G))),MATCH(Upload!$C107,Data!$A:$A,0))</f>
        <v>0</v>
      </c>
    </row>
    <row r="108" spans="1:6" x14ac:dyDescent="0.35">
      <c r="A108">
        <f>'Interfirms Submission Template '!$E$12</f>
        <v>0</v>
      </c>
      <c r="B108">
        <f>'Interfirms Submission Template '!$E$14</f>
        <v>0</v>
      </c>
      <c r="C108">
        <f>IFERROR(IF(C107=MAX(Data!$A:$A),1,C107+1),1)</f>
        <v>5</v>
      </c>
      <c r="D108" t="str">
        <f>INDEX(Data!C:C,MATCH(Upload!C108,Data!A:A,0))</f>
        <v>Managers/Owners (managing an office)</v>
      </c>
      <c r="E108" t="str">
        <f>VLOOKUP(COUNTIFS($C$2:C108,C108),Lookup!B:C,2,0)</f>
        <v>OFFICE AND OTHER</v>
      </c>
      <c r="F108">
        <f>INDEX(IF(COUNTIFS($C$1:C108,C108)=1,Data!D:D,IF(COUNTIFS($C$2:C108,C108)=2,Data!E:E,IF(COUNTIFS($C$1:C108,C108)=3,Data!F:F,Data!G:G))),MATCH(Upload!$C108,Data!$A:$A,0))</f>
        <v>0</v>
      </c>
    </row>
    <row r="109" spans="1:6" x14ac:dyDescent="0.35">
      <c r="A109">
        <f>'Interfirms Submission Template '!$E$12</f>
        <v>0</v>
      </c>
      <c r="B109">
        <f>'Interfirms Submission Template '!$E$14</f>
        <v>0</v>
      </c>
      <c r="C109">
        <f>IFERROR(IF(C108=MAX(Data!$A:$A),1,C108+1),1)</f>
        <v>6</v>
      </c>
      <c r="D109" t="str">
        <f>INDEX(Data!C:C,MATCH(Upload!C109,Data!A:A,0))</f>
        <v>Owners (not managing an office)</v>
      </c>
      <c r="E109" t="str">
        <f>VLOOKUP(COUNTIFS($C$2:C109,C109),Lookup!B:C,2,0)</f>
        <v>OFFICE AND OTHER</v>
      </c>
      <c r="F109">
        <f>INDEX(IF(COUNTIFS($C$1:C109,C109)=1,Data!D:D,IF(COUNTIFS($C$2:C109,C109)=2,Data!E:E,IF(COUNTIFS($C$1:C109,C109)=3,Data!F:F,Data!G:G))),MATCH(Upload!$C109,Data!$A:$A,0))</f>
        <v>0</v>
      </c>
    </row>
    <row r="110" spans="1:6" x14ac:dyDescent="0.35">
      <c r="A110">
        <f>'Interfirms Submission Template '!$E$12</f>
        <v>0</v>
      </c>
      <c r="B110">
        <f>'Interfirms Submission Template '!$E$14</f>
        <v>0</v>
      </c>
      <c r="C110">
        <f>IFERROR(IF(C109=MAX(Data!$A:$A),1,C109+1),1)</f>
        <v>7</v>
      </c>
      <c r="D110" t="str">
        <f>INDEX(Data!C:C,MATCH(Upload!C110,Data!A:A,0))</f>
        <v>TOTAL OFFICE HEAD COUNT</v>
      </c>
      <c r="E110" t="str">
        <f>VLOOKUP(COUNTIFS($C$2:C110,C110),Lookup!B:C,2,0)</f>
        <v>OFFICE AND OTHER</v>
      </c>
      <c r="F110">
        <f>INDEX(IF(COUNTIFS($C$1:C110,C110)=1,Data!D:D,IF(COUNTIFS($C$2:C110,C110)=2,Data!E:E,IF(COUNTIFS($C$1:C110,C110)=3,Data!F:F,Data!G:G))),MATCH(Upload!$C110,Data!$A:$A,0))</f>
        <v>0</v>
      </c>
    </row>
    <row r="111" spans="1:6" x14ac:dyDescent="0.35">
      <c r="A111">
        <f>'Interfirms Submission Template '!$E$12</f>
        <v>0</v>
      </c>
      <c r="B111">
        <f>'Interfirms Submission Template '!$E$14</f>
        <v>0</v>
      </c>
      <c r="C111">
        <f>IFERROR(IF(C110=MAX(Data!$A:$A),1,C110+1),1)</f>
        <v>8</v>
      </c>
      <c r="D111" t="str">
        <f>INDEX(Data!C:C,MATCH(Upload!C111,Data!A:A,0))</f>
        <v>TOTAL OFFICE HEAD COUNT (Last Year 2023)</v>
      </c>
      <c r="E111" t="str">
        <f>VLOOKUP(COUNTIFS($C$2:C111,C111),Lookup!B:C,2,0)</f>
        <v>OFFICE AND OTHER</v>
      </c>
      <c r="F111">
        <f>INDEX(IF(COUNTIFS($C$1:C111,C111)=1,Data!D:D,IF(COUNTIFS($C$2:C111,C111)=2,Data!E:E,IF(COUNTIFS($C$1:C111,C111)=3,Data!F:F,Data!G:G))),MATCH(Upload!$C111,Data!$A:$A,0))</f>
        <v>0</v>
      </c>
    </row>
    <row r="112" spans="1:6" x14ac:dyDescent="0.35">
      <c r="A112">
        <f>'Interfirms Submission Template '!$E$12</f>
        <v>0</v>
      </c>
      <c r="B112">
        <f>'Interfirms Submission Template '!$E$14</f>
        <v>0</v>
      </c>
      <c r="C112">
        <f>IFERROR(IF(C111=MAX(Data!$A:$A),1,C111+1),1)</f>
        <v>9</v>
      </c>
      <c r="D112" t="str">
        <f>INDEX(Data!C:C,MATCH(Upload!C112,Data!A:A,0))</f>
        <v>Commission - Sales</v>
      </c>
      <c r="E112" t="str">
        <f>VLOOKUP(COUNTIFS($C$2:C112,C112),Lookup!B:C,2,0)</f>
        <v>OFFICE AND OTHER</v>
      </c>
      <c r="F112">
        <f>INDEX(IF(COUNTIFS($C$1:C112,C112)=1,Data!D:D,IF(COUNTIFS($C$2:C112,C112)=2,Data!E:E,IF(COUNTIFS($C$1:C112,C112)=3,Data!F:F,Data!G:G))),MATCH(Upload!$C112,Data!$A:$A,0))</f>
        <v>0</v>
      </c>
    </row>
    <row r="113" spans="1:6" x14ac:dyDescent="0.35">
      <c r="A113">
        <f>'Interfirms Submission Template '!$E$12</f>
        <v>0</v>
      </c>
      <c r="B113">
        <f>'Interfirms Submission Template '!$E$14</f>
        <v>0</v>
      </c>
      <c r="C113">
        <f>IFERROR(IF(C112=MAX(Data!$A:$A),1,C112+1),1)</f>
        <v>10</v>
      </c>
      <c r="D113" t="str">
        <f>INDEX(Data!C:C,MATCH(Upload!C113,Data!A:A,0))</f>
        <v>Commission - Other</v>
      </c>
      <c r="E113" t="str">
        <f>VLOOKUP(COUNTIFS($C$2:C113,C113),Lookup!B:C,2,0)</f>
        <v>OFFICE AND OTHER</v>
      </c>
      <c r="F113">
        <f>INDEX(IF(COUNTIFS($C$1:C113,C113)=1,Data!D:D,IF(COUNTIFS($C$2:C113,C113)=2,Data!E:E,IF(COUNTIFS($C$1:C113,C113)=3,Data!F:F,Data!G:G))),MATCH(Upload!$C113,Data!$A:$A,0))</f>
        <v>0</v>
      </c>
    </row>
    <row r="114" spans="1:6" x14ac:dyDescent="0.35">
      <c r="A114">
        <f>'Interfirms Submission Template '!$E$12</f>
        <v>0</v>
      </c>
      <c r="B114">
        <f>'Interfirms Submission Template '!$E$14</f>
        <v>0</v>
      </c>
      <c r="C114">
        <f>IFERROR(IF(C113=MAX(Data!$A:$A),1,C113+1),1)</f>
        <v>11</v>
      </c>
      <c r="D114" t="str">
        <f>INDEX(Data!C:C,MATCH(Upload!C114,Data!A:A,0))</f>
        <v>Total Commission Income - Sales</v>
      </c>
      <c r="E114" t="str">
        <f>VLOOKUP(COUNTIFS($C$2:C114,C114),Lookup!B:C,2,0)</f>
        <v>OFFICE AND OTHER</v>
      </c>
      <c r="F114">
        <f>INDEX(IF(COUNTIFS($C$1:C114,C114)=1,Data!D:D,IF(COUNTIFS($C$2:C114,C114)=2,Data!E:E,IF(COUNTIFS($C$1:C114,C114)=3,Data!F:F,Data!G:G))),MATCH(Upload!$C114,Data!$A:$A,0))</f>
        <v>0</v>
      </c>
    </row>
    <row r="115" spans="1:6" x14ac:dyDescent="0.35">
      <c r="A115">
        <f>'Interfirms Submission Template '!$E$12</f>
        <v>0</v>
      </c>
      <c r="B115">
        <f>'Interfirms Submission Template '!$E$14</f>
        <v>0</v>
      </c>
      <c r="C115">
        <f>IFERROR(IF(C114=MAX(Data!$A:$A),1,C114+1),1)</f>
        <v>12</v>
      </c>
      <c r="D115" t="str">
        <f>INDEX(Data!C:C,MATCH(Upload!C115,Data!A:A,0))</f>
        <v>How much VPA cost do you recover from customers as a percent of cost</v>
      </c>
      <c r="E115" t="str">
        <f>VLOOKUP(COUNTIFS($C$2:C115,C115),Lookup!B:C,2,0)</f>
        <v>OFFICE AND OTHER</v>
      </c>
      <c r="F115">
        <f>INDEX(IF(COUNTIFS($C$1:C115,C115)=1,Data!D:D,IF(COUNTIFS($C$2:C115,C115)=2,Data!E:E,IF(COUNTIFS($C$1:C115,C115)=3,Data!F:F,Data!G:G))),MATCH(Upload!$C115,Data!$A:$A,0))</f>
        <v>0</v>
      </c>
    </row>
    <row r="116" spans="1:6" x14ac:dyDescent="0.35">
      <c r="A116">
        <f>'Interfirms Submission Template '!$E$12</f>
        <v>0</v>
      </c>
      <c r="B116">
        <f>'Interfirms Submission Template '!$E$14</f>
        <v>0</v>
      </c>
      <c r="C116">
        <f>IFERROR(IF(C115=MAX(Data!$A:$A),1,C115+1),1)</f>
        <v>13</v>
      </c>
      <c r="D116" t="str">
        <f>INDEX(Data!C:C,MATCH(Upload!C116,Data!A:A,0))</f>
        <v>VPA Recovery Income (Gross amount is required; gross expense is reported below)</v>
      </c>
      <c r="E116" t="str">
        <f>VLOOKUP(COUNTIFS($C$2:C116,C116),Lookup!B:C,2,0)</f>
        <v>OFFICE AND OTHER</v>
      </c>
      <c r="F116">
        <f>INDEX(IF(COUNTIFS($C$1:C116,C116)=1,Data!D:D,IF(COUNTIFS($C$2:C116,C116)=2,Data!E:E,IF(COUNTIFS($C$1:C116,C116)=3,Data!F:F,Data!G:G))),MATCH(Upload!$C116,Data!$A:$A,0))</f>
        <v>0</v>
      </c>
    </row>
    <row r="117" spans="1:6" x14ac:dyDescent="0.35">
      <c r="A117">
        <f>'Interfirms Submission Template '!$E$12</f>
        <v>0</v>
      </c>
      <c r="B117">
        <f>'Interfirms Submission Template '!$E$14</f>
        <v>0</v>
      </c>
      <c r="C117">
        <f>IFERROR(IF(C116=MAX(Data!$A:$A),1,C116+1),1)</f>
        <v>14</v>
      </c>
      <c r="D117" t="str">
        <f>INDEX(Data!C:C,MATCH(Upload!C117,Data!A:A,0))</f>
        <v>Total Advertising Recoveries</v>
      </c>
      <c r="E117" t="str">
        <f>VLOOKUP(COUNTIFS($C$2:C117,C117),Lookup!B:C,2,0)</f>
        <v>OFFICE AND OTHER</v>
      </c>
      <c r="F117">
        <f>INDEX(IF(COUNTIFS($C$1:C117,C117)=1,Data!D:D,IF(COUNTIFS($C$2:C117,C117)=2,Data!E:E,IF(COUNTIFS($C$1:C117,C117)=3,Data!F:F,Data!G:G))),MATCH(Upload!$C117,Data!$A:$A,0))</f>
        <v>0</v>
      </c>
    </row>
    <row r="118" spans="1:6" x14ac:dyDescent="0.35">
      <c r="A118">
        <f>'Interfirms Submission Template '!$E$12</f>
        <v>0</v>
      </c>
      <c r="B118">
        <f>'Interfirms Submission Template '!$E$14</f>
        <v>0</v>
      </c>
      <c r="C118">
        <f>IFERROR(IF(C117=MAX(Data!$A:$A),1,C117+1),1)</f>
        <v>15</v>
      </c>
      <c r="D118" t="str">
        <f>INDEX(Data!C:C,MATCH(Upload!C118,Data!A:A,0))</f>
        <v>Management Fees</v>
      </c>
      <c r="E118" t="str">
        <f>VLOOKUP(COUNTIFS($C$2:C118,C118),Lookup!B:C,2,0)</f>
        <v>OFFICE AND OTHER</v>
      </c>
      <c r="F118">
        <f>INDEX(IF(COUNTIFS($C$1:C118,C118)=1,Data!D:D,IF(COUNTIFS($C$2:C118,C118)=2,Data!E:E,IF(COUNTIFS($C$1:C118,C118)=3,Data!F:F,Data!G:G))),MATCH(Upload!$C118,Data!$A:$A,0))</f>
        <v>0</v>
      </c>
    </row>
    <row r="119" spans="1:6" x14ac:dyDescent="0.35">
      <c r="A119">
        <f>'Interfirms Submission Template '!$E$12</f>
        <v>0</v>
      </c>
      <c r="B119">
        <f>'Interfirms Submission Template '!$E$14</f>
        <v>0</v>
      </c>
      <c r="C119">
        <f>IFERROR(IF(C118=MAX(Data!$A:$A),1,C118+1),1)</f>
        <v>16</v>
      </c>
      <c r="D119" t="str">
        <f>INDEX(Data!C:C,MATCH(Upload!C119,Data!A:A,0))</f>
        <v>Letting Fees</v>
      </c>
      <c r="E119" t="str">
        <f>VLOOKUP(COUNTIFS($C$2:C119,C119),Lookup!B:C,2,0)</f>
        <v>OFFICE AND OTHER</v>
      </c>
      <c r="F119">
        <f>INDEX(IF(COUNTIFS($C$1:C119,C119)=1,Data!D:D,IF(COUNTIFS($C$2:C119,C119)=2,Data!E:E,IF(COUNTIFS($C$1:C119,C119)=3,Data!F:F,Data!G:G))),MATCH(Upload!$C119,Data!$A:$A,0))</f>
        <v>0</v>
      </c>
    </row>
    <row r="120" spans="1:6" x14ac:dyDescent="0.35">
      <c r="A120">
        <f>'Interfirms Submission Template '!$E$12</f>
        <v>0</v>
      </c>
      <c r="B120">
        <f>'Interfirms Submission Template '!$E$14</f>
        <v>0</v>
      </c>
      <c r="C120">
        <f>IFERROR(IF(C119=MAX(Data!$A:$A),1,C119+1),1)</f>
        <v>17</v>
      </c>
      <c r="D120" t="str">
        <f>INDEX(Data!C:C,MATCH(Upload!C120,Data!A:A,0))</f>
        <v>Landlord Recoveries (Gross amount is required; gross expense is reported below)</v>
      </c>
      <c r="E120" t="str">
        <f>VLOOKUP(COUNTIFS($C$2:C120,C120),Lookup!B:C,2,0)</f>
        <v>OFFICE AND OTHER</v>
      </c>
      <c r="F120">
        <f>INDEX(IF(COUNTIFS($C$1:C120,C120)=1,Data!D:D,IF(COUNTIFS($C$2:C120,C120)=2,Data!E:E,IF(COUNTIFS($C$1:C120,C120)=3,Data!F:F,Data!G:G))),MATCH(Upload!$C120,Data!$A:$A,0))</f>
        <v>0</v>
      </c>
    </row>
    <row r="121" spans="1:6" x14ac:dyDescent="0.35">
      <c r="A121">
        <f>'Interfirms Submission Template '!$E$12</f>
        <v>0</v>
      </c>
      <c r="B121">
        <f>'Interfirms Submission Template '!$E$14</f>
        <v>0</v>
      </c>
      <c r="C121">
        <f>IFERROR(IF(C120=MAX(Data!$A:$A),1,C120+1),1)</f>
        <v>18</v>
      </c>
      <c r="D121" t="str">
        <f>INDEX(Data!C:C,MATCH(Upload!C121,Data!A:A,0))</f>
        <v>Other Property Management Revenue</v>
      </c>
      <c r="E121" t="str">
        <f>VLOOKUP(COUNTIFS($C$2:C121,C121),Lookup!B:C,2,0)</f>
        <v>OFFICE AND OTHER</v>
      </c>
      <c r="F121">
        <f>INDEX(IF(COUNTIFS($C$1:C121,C121)=1,Data!D:D,IF(COUNTIFS($C$2:C121,C121)=2,Data!E:E,IF(COUNTIFS($C$1:C121,C121)=3,Data!F:F,Data!G:G))),MATCH(Upload!$C121,Data!$A:$A,0))</f>
        <v>0</v>
      </c>
    </row>
    <row r="122" spans="1:6" x14ac:dyDescent="0.35">
      <c r="A122">
        <f>'Interfirms Submission Template '!$E$12</f>
        <v>0</v>
      </c>
      <c r="B122">
        <f>'Interfirms Submission Template '!$E$14</f>
        <v>0</v>
      </c>
      <c r="C122">
        <f>IFERROR(IF(C121=MAX(Data!$A:$A),1,C121+1),1)</f>
        <v>19</v>
      </c>
      <c r="D122" t="str">
        <f>INDEX(Data!C:C,MATCH(Upload!C122,Data!A:A,0))</f>
        <v>Total Property Management Revenue</v>
      </c>
      <c r="E122" t="str">
        <f>VLOOKUP(COUNTIFS($C$2:C122,C122),Lookup!B:C,2,0)</f>
        <v>OFFICE AND OTHER</v>
      </c>
      <c r="F122">
        <f>INDEX(IF(COUNTIFS($C$1:C122,C122)=1,Data!D:D,IF(COUNTIFS($C$2:C122,C122)=2,Data!E:E,IF(COUNTIFS($C$1:C122,C122)=3,Data!F:F,Data!G:G))),MATCH(Upload!$C122,Data!$A:$A,0))</f>
        <v>0</v>
      </c>
    </row>
    <row r="123" spans="1:6" x14ac:dyDescent="0.35">
      <c r="A123">
        <f>'Interfirms Submission Template '!$E$12</f>
        <v>0</v>
      </c>
      <c r="B123">
        <f>'Interfirms Submission Template '!$E$14</f>
        <v>0</v>
      </c>
      <c r="C123">
        <f>IFERROR(IF(C122=MAX(Data!$A:$A),1,C122+1),1)</f>
        <v>20</v>
      </c>
      <c r="D123" t="str">
        <f>INDEX(Data!C:C,MATCH(Upload!C123,Data!A:A,0))</f>
        <v>Mortgage Broking Referral Fees/Commissions</v>
      </c>
      <c r="E123" t="str">
        <f>VLOOKUP(COUNTIFS($C$2:C123,C123),Lookup!B:C,2,0)</f>
        <v>OFFICE AND OTHER</v>
      </c>
      <c r="F123">
        <f>INDEX(IF(COUNTIFS($C$1:C123,C123)=1,Data!D:D,IF(COUNTIFS($C$2:C123,C123)=2,Data!E:E,IF(COUNTIFS($C$1:C123,C123)=3,Data!F:F,Data!G:G))),MATCH(Upload!$C123,Data!$A:$A,0))</f>
        <v>0</v>
      </c>
    </row>
    <row r="124" spans="1:6" x14ac:dyDescent="0.35">
      <c r="A124">
        <f>'Interfirms Submission Template '!$E$12</f>
        <v>0</v>
      </c>
      <c r="B124">
        <f>'Interfirms Submission Template '!$E$14</f>
        <v>0</v>
      </c>
      <c r="C124">
        <f>IFERROR(IF(C123=MAX(Data!$A:$A),1,C123+1),1)</f>
        <v>21</v>
      </c>
      <c r="D124" t="str">
        <f>INDEX(Data!C:C,MATCH(Upload!C124,Data!A:A,0))</f>
        <v>Other Income - please specify</v>
      </c>
      <c r="E124" t="str">
        <f>VLOOKUP(COUNTIFS($C$2:C124,C124),Lookup!B:C,2,0)</f>
        <v>OFFICE AND OTHER</v>
      </c>
      <c r="F124">
        <f>INDEX(IF(COUNTIFS($C$1:C124,C124)=1,Data!D:D,IF(COUNTIFS($C$2:C124,C124)=2,Data!E:E,IF(COUNTIFS($C$1:C124,C124)=3,Data!F:F,Data!G:G))),MATCH(Upload!$C124,Data!$A:$A,0))</f>
        <v>0</v>
      </c>
    </row>
    <row r="125" spans="1:6" x14ac:dyDescent="0.35">
      <c r="A125">
        <f>'Interfirms Submission Template '!$E$12</f>
        <v>0</v>
      </c>
      <c r="B125">
        <f>'Interfirms Submission Template '!$E$14</f>
        <v>0</v>
      </c>
      <c r="C125">
        <f>IFERROR(IF(C124=MAX(Data!$A:$A),1,C124+1),1)</f>
        <v>22</v>
      </c>
      <c r="D125" t="str">
        <f>INDEX(Data!C:C,MATCH(Upload!C125,Data!A:A,0))</f>
        <v>Total Other Income</v>
      </c>
      <c r="E125" t="str">
        <f>VLOOKUP(COUNTIFS($C$2:C125,C125),Lookup!B:C,2,0)</f>
        <v>OFFICE AND OTHER</v>
      </c>
      <c r="F125">
        <f>INDEX(IF(COUNTIFS($C$1:C125,C125)=1,Data!D:D,IF(COUNTIFS($C$2:C125,C125)=2,Data!E:E,IF(COUNTIFS($C$1:C125,C125)=3,Data!F:F,Data!G:G))),MATCH(Upload!$C125,Data!$A:$A,0))</f>
        <v>0</v>
      </c>
    </row>
    <row r="126" spans="1:6" x14ac:dyDescent="0.35">
      <c r="A126">
        <f>'Interfirms Submission Template '!$E$12</f>
        <v>0</v>
      </c>
      <c r="B126">
        <f>'Interfirms Submission Template '!$E$14</f>
        <v>0</v>
      </c>
      <c r="C126">
        <f>IFERROR(IF(C125=MAX(Data!$A:$A),1,C125+1),1)</f>
        <v>23</v>
      </c>
      <c r="D126" t="str">
        <f>INDEX(Data!C:C,MATCH(Upload!C126,Data!A:A,0))</f>
        <v>TOTAL REVENUE FROM TRADING</v>
      </c>
      <c r="E126" t="str">
        <f>VLOOKUP(COUNTIFS($C$2:C126,C126),Lookup!B:C,2,0)</f>
        <v>OFFICE AND OTHER</v>
      </c>
      <c r="F126">
        <f>INDEX(IF(COUNTIFS($C$1:C126,C126)=1,Data!D:D,IF(COUNTIFS($C$2:C126,C126)=2,Data!E:E,IF(COUNTIFS($C$1:C126,C126)=3,Data!F:F,Data!G:G))),MATCH(Upload!$C126,Data!$A:$A,0))</f>
        <v>0</v>
      </c>
    </row>
    <row r="127" spans="1:6" x14ac:dyDescent="0.35">
      <c r="A127">
        <f>'Interfirms Submission Template '!$E$12</f>
        <v>0</v>
      </c>
      <c r="B127">
        <f>'Interfirms Submission Template '!$E$14</f>
        <v>0</v>
      </c>
      <c r="C127">
        <f>IFERROR(IF(C126=MAX(Data!$A:$A),1,C126+1),1)</f>
        <v>24</v>
      </c>
      <c r="D127" t="str">
        <f>INDEX(Data!C:C,MATCH(Upload!C127,Data!A:A,0))</f>
        <v>Gross Franchise Fees</v>
      </c>
      <c r="E127" t="str">
        <f>VLOOKUP(COUNTIFS($C$2:C127,C127),Lookup!B:C,2,0)</f>
        <v>OFFICE AND OTHER</v>
      </c>
      <c r="F127">
        <f>INDEX(IF(COUNTIFS($C$1:C127,C127)=1,Data!D:D,IF(COUNTIFS($C$2:C127,C127)=2,Data!E:E,IF(COUNTIFS($C$1:C127,C127)=3,Data!F:F,Data!G:G))),MATCH(Upload!$C127,Data!$A:$A,0))</f>
        <v>0</v>
      </c>
    </row>
    <row r="128" spans="1:6" x14ac:dyDescent="0.35">
      <c r="A128">
        <f>'Interfirms Submission Template '!$E$12</f>
        <v>0</v>
      </c>
      <c r="B128">
        <f>'Interfirms Submission Template '!$E$14</f>
        <v>0</v>
      </c>
      <c r="C128">
        <f>IFERROR(IF(C127=MAX(Data!$A:$A),1,C127+1),1)</f>
        <v>25</v>
      </c>
      <c r="D128" t="str">
        <f>INDEX(Data!C:C,MATCH(Upload!C128,Data!A:A,0))</f>
        <v>Less: Rebates Received (please enter as a negative)</v>
      </c>
      <c r="E128" t="str">
        <f>VLOOKUP(COUNTIFS($C$2:C128,C128),Lookup!B:C,2,0)</f>
        <v>OFFICE AND OTHER</v>
      </c>
      <c r="F128">
        <f>INDEX(IF(COUNTIFS($C$1:C128,C128)=1,Data!D:D,IF(COUNTIFS($C$2:C128,C128)=2,Data!E:E,IF(COUNTIFS($C$1:C128,C128)=3,Data!F:F,Data!G:G))),MATCH(Upload!$C128,Data!$A:$A,0))</f>
        <v>0</v>
      </c>
    </row>
    <row r="129" spans="1:6" x14ac:dyDescent="0.35">
      <c r="A129">
        <f>'Interfirms Submission Template '!$E$12</f>
        <v>0</v>
      </c>
      <c r="B129">
        <f>'Interfirms Submission Template '!$E$14</f>
        <v>0</v>
      </c>
      <c r="C129">
        <f>IFERROR(IF(C128=MAX(Data!$A:$A),1,C128+1),1)</f>
        <v>26</v>
      </c>
      <c r="D129" t="str">
        <f>INDEX(Data!C:C,MATCH(Upload!C129,Data!A:A,0))</f>
        <v>Net Franchise Fees</v>
      </c>
      <c r="E129" t="str">
        <f>VLOOKUP(COUNTIFS($C$2:C129,C129),Lookup!B:C,2,0)</f>
        <v>OFFICE AND OTHER</v>
      </c>
      <c r="F129">
        <f>INDEX(IF(COUNTIFS($C$1:C129,C129)=1,Data!D:D,IF(COUNTIFS($C$2:C129,C129)=2,Data!E:E,IF(COUNTIFS($C$1:C129,C129)=3,Data!F:F,Data!G:G))),MATCH(Upload!$C129,Data!$A:$A,0))</f>
        <v>0</v>
      </c>
    </row>
    <row r="130" spans="1:6" x14ac:dyDescent="0.35">
      <c r="A130">
        <f>'Interfirms Submission Template '!$E$12</f>
        <v>0</v>
      </c>
      <c r="B130">
        <f>'Interfirms Submission Template '!$E$14</f>
        <v>0</v>
      </c>
      <c r="C130">
        <f>IFERROR(IF(C129=MAX(Data!$A:$A),1,C129+1),1)</f>
        <v>27</v>
      </c>
      <c r="D130" t="str">
        <f>INDEX(Data!C:C,MATCH(Upload!C130,Data!A:A,0))</f>
        <v>Owners (selling commissions)</v>
      </c>
      <c r="E130" t="str">
        <f>VLOOKUP(COUNTIFS($C$2:C130,C130),Lookup!B:C,2,0)</f>
        <v>OFFICE AND OTHER</v>
      </c>
      <c r="F130">
        <f>INDEX(IF(COUNTIFS($C$1:C130,C130)=1,Data!D:D,IF(COUNTIFS($C$2:C130,C130)=2,Data!E:E,IF(COUNTIFS($C$1:C130,C130)=3,Data!F:F,Data!G:G))),MATCH(Upload!$C130,Data!$A:$A,0))</f>
        <v>0</v>
      </c>
    </row>
    <row r="131" spans="1:6" x14ac:dyDescent="0.35">
      <c r="A131">
        <f>'Interfirms Submission Template '!$E$12</f>
        <v>0</v>
      </c>
      <c r="B131">
        <f>'Interfirms Submission Template '!$E$14</f>
        <v>0</v>
      </c>
      <c r="C131">
        <f>IFERROR(IF(C130=MAX(Data!$A:$A),1,C130+1),1)</f>
        <v>28</v>
      </c>
      <c r="D131" t="str">
        <f>INDEX(Data!C:C,MATCH(Upload!C131,Data!A:A,0))</f>
        <v>Sales Consultants</v>
      </c>
      <c r="E131" t="str">
        <f>VLOOKUP(COUNTIFS($C$2:C131,C131),Lookup!B:C,2,0)</f>
        <v>OFFICE AND OTHER</v>
      </c>
      <c r="F131">
        <f>INDEX(IF(COUNTIFS($C$1:C131,C131)=1,Data!D:D,IF(COUNTIFS($C$2:C131,C131)=2,Data!E:E,IF(COUNTIFS($C$1:C131,C131)=3,Data!F:F,Data!G:G))),MATCH(Upload!$C131,Data!$A:$A,0))</f>
        <v>0</v>
      </c>
    </row>
    <row r="132" spans="1:6" x14ac:dyDescent="0.35">
      <c r="A132">
        <f>'Interfirms Submission Template '!$E$12</f>
        <v>0</v>
      </c>
      <c r="B132">
        <f>'Interfirms Submission Template '!$E$14</f>
        <v>0</v>
      </c>
      <c r="C132">
        <f>IFERROR(IF(C131=MAX(Data!$A:$A),1,C131+1),1)</f>
        <v>29</v>
      </c>
      <c r="D132" t="str">
        <f>INDEX(Data!C:C,MATCH(Upload!C132,Data!A:A,0))</f>
        <v>Property Managers</v>
      </c>
      <c r="E132" t="str">
        <f>VLOOKUP(COUNTIFS($C$2:C132,C132),Lookup!B:C,2,0)</f>
        <v>OFFICE AND OTHER</v>
      </c>
      <c r="F132">
        <f>INDEX(IF(COUNTIFS($C$1:C132,C132)=1,Data!D:D,IF(COUNTIFS($C$2:C132,C132)=2,Data!E:E,IF(COUNTIFS($C$1:C132,C132)=3,Data!F:F,Data!G:G))),MATCH(Upload!$C132,Data!$A:$A,0))</f>
        <v>0</v>
      </c>
    </row>
    <row r="133" spans="1:6" x14ac:dyDescent="0.35">
      <c r="A133">
        <f>'Interfirms Submission Template '!$E$12</f>
        <v>0</v>
      </c>
      <c r="B133">
        <f>'Interfirms Submission Template '!$E$14</f>
        <v>0</v>
      </c>
      <c r="C133">
        <f>IFERROR(IF(C132=MAX(Data!$A:$A),1,C132+1),1)</f>
        <v>30</v>
      </c>
      <c r="D133" t="str">
        <f>INDEX(Data!C:C,MATCH(Upload!C133,Data!A:A,0))</f>
        <v>Other Sales / PM Staff Salary Costs (car allowances, FBT, Workcover etc.)</v>
      </c>
      <c r="E133" t="str">
        <f>VLOOKUP(COUNTIFS($C$2:C133,C133),Lookup!B:C,2,0)</f>
        <v>OFFICE AND OTHER</v>
      </c>
      <c r="F133">
        <f>INDEX(IF(COUNTIFS($C$1:C133,C133)=1,Data!D:D,IF(COUNTIFS($C$2:C133,C133)=2,Data!E:E,IF(COUNTIFS($C$1:C133,C133)=3,Data!F:F,Data!G:G))),MATCH(Upload!$C133,Data!$A:$A,0))</f>
        <v>0</v>
      </c>
    </row>
    <row r="134" spans="1:6" x14ac:dyDescent="0.35">
      <c r="A134">
        <f>'Interfirms Submission Template '!$E$12</f>
        <v>0</v>
      </c>
      <c r="B134">
        <f>'Interfirms Submission Template '!$E$14</f>
        <v>0</v>
      </c>
      <c r="C134">
        <f>IFERROR(IF(C133=MAX(Data!$A:$A),1,C133+1),1)</f>
        <v>31</v>
      </c>
      <c r="D134" t="str">
        <f>INDEX(Data!C:C,MATCH(Upload!C134,Data!A:A,0))</f>
        <v>Total Staff Salary/Commission Costs</v>
      </c>
      <c r="E134" t="str">
        <f>VLOOKUP(COUNTIFS($C$2:C134,C134),Lookup!B:C,2,0)</f>
        <v>OFFICE AND OTHER</v>
      </c>
      <c r="F134">
        <f>INDEX(IF(COUNTIFS($C$1:C134,C134)=1,Data!D:D,IF(COUNTIFS($C$2:C134,C134)=2,Data!E:E,IF(COUNTIFS($C$1:C134,C134)=3,Data!F:F,Data!G:G))),MATCH(Upload!$C134,Data!$A:$A,0))</f>
        <v>0</v>
      </c>
    </row>
    <row r="135" spans="1:6" x14ac:dyDescent="0.35">
      <c r="A135">
        <f>'Interfirms Submission Template '!$E$12</f>
        <v>0</v>
      </c>
      <c r="B135">
        <f>'Interfirms Submission Template '!$E$14</f>
        <v>0</v>
      </c>
      <c r="C135">
        <f>IFERROR(IF(C134=MAX(Data!$A:$A),1,C134+1),1)</f>
        <v>32</v>
      </c>
      <c r="D135" t="str">
        <f>INDEX(Data!C:C,MATCH(Upload!C135,Data!A:A,0))</f>
        <v>Commissions / referrals to non-staff members</v>
      </c>
      <c r="E135" t="str">
        <f>VLOOKUP(COUNTIFS($C$2:C135,C135),Lookup!B:C,2,0)</f>
        <v>OFFICE AND OTHER</v>
      </c>
      <c r="F135">
        <f>INDEX(IF(COUNTIFS($C$1:C135,C135)=1,Data!D:D,IF(COUNTIFS($C$2:C135,C135)=2,Data!E:E,IF(COUNTIFS($C$1:C135,C135)=3,Data!F:F,Data!G:G))),MATCH(Upload!$C135,Data!$A:$A,0))</f>
        <v>0</v>
      </c>
    </row>
    <row r="136" spans="1:6" x14ac:dyDescent="0.35">
      <c r="A136">
        <f>'Interfirms Submission Template '!$E$12</f>
        <v>0</v>
      </c>
      <c r="B136">
        <f>'Interfirms Submission Template '!$E$14</f>
        <v>0</v>
      </c>
      <c r="C136">
        <f>IFERROR(IF(C135=MAX(Data!$A:$A),1,C135+1),1)</f>
        <v>33</v>
      </c>
      <c r="D136" t="str">
        <f>INDEX(Data!C:C,MATCH(Upload!C136,Data!A:A,0))</f>
        <v>TOTAL DIRECT OPERATING COSTS</v>
      </c>
      <c r="E136" t="str">
        <f>VLOOKUP(COUNTIFS($C$2:C136,C136),Lookup!B:C,2,0)</f>
        <v>OFFICE AND OTHER</v>
      </c>
      <c r="F136">
        <f>INDEX(IF(COUNTIFS($C$1:C136,C136)=1,Data!D:D,IF(COUNTIFS($C$2:C136,C136)=2,Data!E:E,IF(COUNTIFS($C$1:C136,C136)=3,Data!F:F,Data!G:G))),MATCH(Upload!$C136,Data!$A:$A,0))</f>
        <v>0</v>
      </c>
    </row>
    <row r="137" spans="1:6" x14ac:dyDescent="0.35">
      <c r="A137">
        <f>'Interfirms Submission Template '!$E$12</f>
        <v>0</v>
      </c>
      <c r="B137">
        <f>'Interfirms Submission Template '!$E$14</f>
        <v>0</v>
      </c>
      <c r="C137">
        <f>IFERROR(IF(C136=MAX(Data!$A:$A),1,C136+1),1)</f>
        <v>34</v>
      </c>
      <c r="D137" t="str">
        <f>INDEX(Data!C:C,MATCH(Upload!C137,Data!A:A,0))</f>
        <v>GROSS PROFIT FROM OPERATIONS</v>
      </c>
      <c r="E137" t="str">
        <f>VLOOKUP(COUNTIFS($C$2:C137,C137),Lookup!B:C,2,0)</f>
        <v>OFFICE AND OTHER</v>
      </c>
      <c r="F137">
        <f>INDEX(IF(COUNTIFS($C$1:C137,C137)=1,Data!D:D,IF(COUNTIFS($C$2:C137,C137)=2,Data!E:E,IF(COUNTIFS($C$1:C137,C137)=3,Data!F:F,Data!G:G))),MATCH(Upload!$C137,Data!$A:$A,0))</f>
        <v>0</v>
      </c>
    </row>
    <row r="138" spans="1:6" x14ac:dyDescent="0.35">
      <c r="A138">
        <f>'Interfirms Submission Template '!$E$12</f>
        <v>0</v>
      </c>
      <c r="B138">
        <f>'Interfirms Submission Template '!$E$14</f>
        <v>0</v>
      </c>
      <c r="C138">
        <f>IFERROR(IF(C137=MAX(Data!$A:$A),1,C137+1),1)</f>
        <v>35</v>
      </c>
      <c r="D138" t="str">
        <f>INDEX(Data!C:C,MATCH(Upload!C138,Data!A:A,0))</f>
        <v>Vendor / Landlord Property Advertising Expense</v>
      </c>
      <c r="E138" t="str">
        <f>VLOOKUP(COUNTIFS($C$2:C138,C138),Lookup!B:C,2,0)</f>
        <v>OFFICE AND OTHER</v>
      </c>
      <c r="F138">
        <f>INDEX(IF(COUNTIFS($C$1:C138,C138)=1,Data!D:D,IF(COUNTIFS($C$2:C138,C138)=2,Data!E:E,IF(COUNTIFS($C$1:C138,C138)=3,Data!F:F,Data!G:G))),MATCH(Upload!$C138,Data!$A:$A,0))</f>
        <v>0</v>
      </c>
    </row>
    <row r="139" spans="1:6" x14ac:dyDescent="0.35">
      <c r="A139">
        <f>'Interfirms Submission Template '!$E$12</f>
        <v>0</v>
      </c>
      <c r="B139">
        <f>'Interfirms Submission Template '!$E$14</f>
        <v>0</v>
      </c>
      <c r="C139">
        <f>IFERROR(IF(C138=MAX(Data!$A:$A),1,C138+1),1)</f>
        <v>36</v>
      </c>
      <c r="D139" t="str">
        <f>INDEX(Data!C:C,MATCH(Upload!C139,Data!A:A,0))</f>
        <v>Print &amp; Digital Advertising, Sponsorship and Other</v>
      </c>
      <c r="E139" t="str">
        <f>VLOOKUP(COUNTIFS($C$2:C139,C139),Lookup!B:C,2,0)</f>
        <v>OFFICE AND OTHER</v>
      </c>
      <c r="F139">
        <f>INDEX(IF(COUNTIFS($C$1:C139,C139)=1,Data!D:D,IF(COUNTIFS($C$2:C139,C139)=2,Data!E:E,IF(COUNTIFS($C$1:C139,C139)=3,Data!F:F,Data!G:G))),MATCH(Upload!$C139,Data!$A:$A,0))</f>
        <v>0</v>
      </c>
    </row>
    <row r="140" spans="1:6" x14ac:dyDescent="0.35">
      <c r="A140">
        <f>'Interfirms Submission Template '!$E$12</f>
        <v>0</v>
      </c>
      <c r="B140">
        <f>'Interfirms Submission Template '!$E$14</f>
        <v>0</v>
      </c>
      <c r="C140">
        <f>IFERROR(IF(C139=MAX(Data!$A:$A),1,C139+1),1)</f>
        <v>37</v>
      </c>
      <c r="D140" t="str">
        <f>INDEX(Data!C:C,MATCH(Upload!C140,Data!A:A,0))</f>
        <v>Total Advertising and Promotion Expense</v>
      </c>
      <c r="E140" t="str">
        <f>VLOOKUP(COUNTIFS($C$2:C140,C140),Lookup!B:C,2,0)</f>
        <v>OFFICE AND OTHER</v>
      </c>
      <c r="F140">
        <f>INDEX(IF(COUNTIFS($C$1:C140,C140)=1,Data!D:D,IF(COUNTIFS($C$2:C140,C140)=2,Data!E:E,IF(COUNTIFS($C$1:C140,C140)=3,Data!F:F,Data!G:G))),MATCH(Upload!$C140,Data!$A:$A,0))</f>
        <v>0</v>
      </c>
    </row>
    <row r="141" spans="1:6" x14ac:dyDescent="0.35">
      <c r="A141">
        <f>'Interfirms Submission Template '!$E$12</f>
        <v>0</v>
      </c>
      <c r="B141">
        <f>'Interfirms Submission Template '!$E$14</f>
        <v>0</v>
      </c>
      <c r="C141">
        <f>IFERROR(IF(C140=MAX(Data!$A:$A),1,C140+1),1)</f>
        <v>38</v>
      </c>
      <c r="D141" t="str">
        <f>INDEX(Data!C:C,MATCH(Upload!C141,Data!A:A,0))</f>
        <v>Salaries - Owners (managing or not managing an office)</v>
      </c>
      <c r="E141" t="str">
        <f>VLOOKUP(COUNTIFS($C$2:C141,C141),Lookup!B:C,2,0)</f>
        <v>OFFICE AND OTHER</v>
      </c>
      <c r="F141">
        <f>INDEX(IF(COUNTIFS($C$1:C141,C141)=1,Data!D:D,IF(COUNTIFS($C$2:C141,C141)=2,Data!E:E,IF(COUNTIFS($C$1:C141,C141)=3,Data!F:F,Data!G:G))),MATCH(Upload!$C141,Data!$A:$A,0))</f>
        <v>0</v>
      </c>
    </row>
    <row r="142" spans="1:6" x14ac:dyDescent="0.35">
      <c r="A142">
        <f>'Interfirms Submission Template '!$E$12</f>
        <v>0</v>
      </c>
      <c r="B142">
        <f>'Interfirms Submission Template '!$E$14</f>
        <v>0</v>
      </c>
      <c r="C142">
        <f>IFERROR(IF(C141=MAX(Data!$A:$A),1,C141+1),1)</f>
        <v>39</v>
      </c>
      <c r="D142" t="str">
        <f>INDEX(Data!C:C,MATCH(Upload!C142,Data!A:A,0))</f>
        <v>Salaries - BDM's (non-selling)</v>
      </c>
      <c r="E142" t="str">
        <f>VLOOKUP(COUNTIFS($C$2:C142,C142),Lookup!B:C,2,0)</f>
        <v>OFFICE AND OTHER</v>
      </c>
      <c r="F142">
        <f>INDEX(IF(COUNTIFS($C$1:C142,C142)=1,Data!D:D,IF(COUNTIFS($C$2:C142,C142)=2,Data!E:E,IF(COUNTIFS($C$1:C142,C142)=3,Data!F:F,Data!G:G))),MATCH(Upload!$C142,Data!$A:$A,0))</f>
        <v>0</v>
      </c>
    </row>
    <row r="143" spans="1:6" x14ac:dyDescent="0.35">
      <c r="A143">
        <f>'Interfirms Submission Template '!$E$12</f>
        <v>0</v>
      </c>
      <c r="B143">
        <f>'Interfirms Submission Template '!$E$14</f>
        <v>0</v>
      </c>
      <c r="C143">
        <f>IFERROR(IF(C142=MAX(Data!$A:$A),1,C142+1),1)</f>
        <v>40</v>
      </c>
      <c r="D143" t="str">
        <f>INDEX(Data!C:C,MATCH(Upload!C143,Data!A:A,0))</f>
        <v>Administration/Clerical and Support Staff Costs</v>
      </c>
      <c r="E143" t="str">
        <f>VLOOKUP(COUNTIFS($C$2:C143,C143),Lookup!B:C,2,0)</f>
        <v>OFFICE AND OTHER</v>
      </c>
      <c r="F143">
        <f>INDEX(IF(COUNTIFS($C$1:C143,C143)=1,Data!D:D,IF(COUNTIFS($C$2:C143,C143)=2,Data!E:E,IF(COUNTIFS($C$1:C143,C143)=3,Data!F:F,Data!G:G))),MATCH(Upload!$C143,Data!$A:$A,0))</f>
        <v>0</v>
      </c>
    </row>
    <row r="144" spans="1:6" x14ac:dyDescent="0.35">
      <c r="A144">
        <f>'Interfirms Submission Template '!$E$12</f>
        <v>0</v>
      </c>
      <c r="B144">
        <f>'Interfirms Submission Template '!$E$14</f>
        <v>0</v>
      </c>
      <c r="C144">
        <f>IFERROR(IF(C143=MAX(Data!$A:$A),1,C143+1),1)</f>
        <v>41</v>
      </c>
      <c r="D144" t="str">
        <f>INDEX(Data!C:C,MATCH(Upload!C144,Data!A:A,0))</f>
        <v>Total Admin. and Support Staff Costs</v>
      </c>
      <c r="E144" t="str">
        <f>VLOOKUP(COUNTIFS($C$2:C144,C144),Lookup!B:C,2,0)</f>
        <v>OFFICE AND OTHER</v>
      </c>
      <c r="F144">
        <f>INDEX(IF(COUNTIFS($C$1:C144,C144)=1,Data!D:D,IF(COUNTIFS($C$2:C144,C144)=2,Data!E:E,IF(COUNTIFS($C$1:C144,C144)=3,Data!F:F,Data!G:G))),MATCH(Upload!$C144,Data!$A:$A,0))</f>
        <v>0</v>
      </c>
    </row>
    <row r="145" spans="1:6" x14ac:dyDescent="0.35">
      <c r="A145">
        <f>'Interfirms Submission Template '!$E$12</f>
        <v>0</v>
      </c>
      <c r="B145">
        <f>'Interfirms Submission Template '!$E$14</f>
        <v>0</v>
      </c>
      <c r="C145">
        <f>IFERROR(IF(C144=MAX(Data!$A:$A),1,C144+1),1)</f>
        <v>42</v>
      </c>
      <c r="D145" t="str">
        <f>INDEX(Data!C:C,MATCH(Upload!C145,Data!A:A,0))</f>
        <v>Premises / Occupancy Costs</v>
      </c>
      <c r="E145" t="str">
        <f>VLOOKUP(COUNTIFS($C$2:C145,C145),Lookup!B:C,2,0)</f>
        <v>OFFICE AND OTHER</v>
      </c>
      <c r="F145">
        <f>INDEX(IF(COUNTIFS($C$1:C145,C145)=1,Data!D:D,IF(COUNTIFS($C$2:C145,C145)=2,Data!E:E,IF(COUNTIFS($C$1:C145,C145)=3,Data!F:F,Data!G:G))),MATCH(Upload!$C145,Data!$A:$A,0))</f>
        <v>0</v>
      </c>
    </row>
    <row r="146" spans="1:6" x14ac:dyDescent="0.35">
      <c r="A146">
        <f>'Interfirms Submission Template '!$E$12</f>
        <v>0</v>
      </c>
      <c r="B146">
        <f>'Interfirms Submission Template '!$E$14</f>
        <v>0</v>
      </c>
      <c r="C146">
        <f>IFERROR(IF(C145=MAX(Data!$A:$A),1,C145+1),1)</f>
        <v>43</v>
      </c>
      <c r="D146" t="str">
        <f>INDEX(Data!C:C,MATCH(Upload!C146,Data!A:A,0))</f>
        <v>Information Technology Costs</v>
      </c>
      <c r="E146" t="str">
        <f>VLOOKUP(COUNTIFS($C$2:C146,C146),Lookup!B:C,2,0)</f>
        <v>OFFICE AND OTHER</v>
      </c>
      <c r="F146">
        <f>INDEX(IF(COUNTIFS($C$1:C146,C146)=1,Data!D:D,IF(COUNTIFS($C$2:C146,C146)=2,Data!E:E,IF(COUNTIFS($C$1:C146,C146)=3,Data!F:F,Data!G:G))),MATCH(Upload!$C146,Data!$A:$A,0))</f>
        <v>0</v>
      </c>
    </row>
    <row r="147" spans="1:6" x14ac:dyDescent="0.35">
      <c r="A147">
        <f>'Interfirms Submission Template '!$E$12</f>
        <v>0</v>
      </c>
      <c r="B147">
        <f>'Interfirms Submission Template '!$E$14</f>
        <v>0</v>
      </c>
      <c r="C147">
        <f>IFERROR(IF(C146=MAX(Data!$A:$A),1,C146+1),1)</f>
        <v>44</v>
      </c>
      <c r="D147" t="str">
        <f>INDEX(Data!C:C,MATCH(Upload!C147,Data!A:A,0))</f>
        <v>Motor Vehicle Costs</v>
      </c>
      <c r="E147" t="str">
        <f>VLOOKUP(COUNTIFS($C$2:C147,C147),Lookup!B:C,2,0)</f>
        <v>OFFICE AND OTHER</v>
      </c>
      <c r="F147">
        <f>INDEX(IF(COUNTIFS($C$1:C147,C147)=1,Data!D:D,IF(COUNTIFS($C$2:C147,C147)=2,Data!E:E,IF(COUNTIFS($C$1:C147,C147)=3,Data!F:F,Data!G:G))),MATCH(Upload!$C147,Data!$A:$A,0))</f>
        <v>0</v>
      </c>
    </row>
    <row r="148" spans="1:6" x14ac:dyDescent="0.35">
      <c r="A148">
        <f>'Interfirms Submission Template '!$E$12</f>
        <v>0</v>
      </c>
      <c r="B148">
        <f>'Interfirms Submission Template '!$E$14</f>
        <v>0</v>
      </c>
      <c r="C148">
        <f>IFERROR(IF(C147=MAX(Data!$A:$A),1,C147+1),1)</f>
        <v>45</v>
      </c>
      <c r="D148" t="str">
        <f>INDEX(Data!C:C,MATCH(Upload!C148,Data!A:A,0))</f>
        <v>Training and Development Costs</v>
      </c>
      <c r="E148" t="str">
        <f>VLOOKUP(COUNTIFS($C$2:C148,C148),Lookup!B:C,2,0)</f>
        <v>OFFICE AND OTHER</v>
      </c>
      <c r="F148">
        <f>INDEX(IF(COUNTIFS($C$1:C148,C148)=1,Data!D:D,IF(COUNTIFS($C$2:C148,C148)=2,Data!E:E,IF(COUNTIFS($C$1:C148,C148)=3,Data!F:F,Data!G:G))),MATCH(Upload!$C148,Data!$A:$A,0))</f>
        <v>0</v>
      </c>
    </row>
    <row r="149" spans="1:6" x14ac:dyDescent="0.35">
      <c r="A149">
        <f>'Interfirms Submission Template '!$E$12</f>
        <v>0</v>
      </c>
      <c r="B149">
        <f>'Interfirms Submission Template '!$E$14</f>
        <v>0</v>
      </c>
      <c r="C149">
        <f>IFERROR(IF(C148=MAX(Data!$A:$A),1,C148+1),1)</f>
        <v>46</v>
      </c>
      <c r="D149" t="str">
        <f>INDEX(Data!C:C,MATCH(Upload!C149,Data!A:A,0))</f>
        <v>Professional fees and Insurance Expense</v>
      </c>
      <c r="E149" t="str">
        <f>VLOOKUP(COUNTIFS($C$2:C149,C149),Lookup!B:C,2,0)</f>
        <v>OFFICE AND OTHER</v>
      </c>
      <c r="F149">
        <f>INDEX(IF(COUNTIFS($C$1:C149,C149)=1,Data!D:D,IF(COUNTIFS($C$2:C149,C149)=2,Data!E:E,IF(COUNTIFS($C$1:C149,C149)=3,Data!F:F,Data!G:G))),MATCH(Upload!$C149,Data!$A:$A,0))</f>
        <v>0</v>
      </c>
    </row>
    <row r="150" spans="1:6" x14ac:dyDescent="0.35">
      <c r="A150">
        <f>'Interfirms Submission Template '!$E$12</f>
        <v>0</v>
      </c>
      <c r="B150">
        <f>'Interfirms Submission Template '!$E$14</f>
        <v>0</v>
      </c>
      <c r="C150">
        <f>IFERROR(IF(C149=MAX(Data!$A:$A),1,C149+1),1)</f>
        <v>47</v>
      </c>
      <c r="D150" t="str">
        <f>INDEX(Data!C:C,MATCH(Upload!C150,Data!A:A,0))</f>
        <v>Interest Expense</v>
      </c>
      <c r="E150" t="str">
        <f>VLOOKUP(COUNTIFS($C$2:C150,C150),Lookup!B:C,2,0)</f>
        <v>OFFICE AND OTHER</v>
      </c>
      <c r="F150">
        <f>INDEX(IF(COUNTIFS($C$1:C150,C150)=1,Data!D:D,IF(COUNTIFS($C$2:C150,C150)=2,Data!E:E,IF(COUNTIFS($C$1:C150,C150)=3,Data!F:F,Data!G:G))),MATCH(Upload!$C150,Data!$A:$A,0))</f>
        <v>0</v>
      </c>
    </row>
    <row r="151" spans="1:6" x14ac:dyDescent="0.35">
      <c r="A151">
        <f>'Interfirms Submission Template '!$E$12</f>
        <v>0</v>
      </c>
      <c r="B151">
        <f>'Interfirms Submission Template '!$E$14</f>
        <v>0</v>
      </c>
      <c r="C151">
        <f>IFERROR(IF(C150=MAX(Data!$A:$A),1,C150+1),1)</f>
        <v>48</v>
      </c>
      <c r="D151" t="str">
        <f>INDEX(Data!C:C,MATCH(Upload!C151,Data!A:A,0))</f>
        <v>Other Administration Costs</v>
      </c>
      <c r="E151" t="str">
        <f>VLOOKUP(COUNTIFS($C$2:C151,C151),Lookup!B:C,2,0)</f>
        <v>OFFICE AND OTHER</v>
      </c>
      <c r="F151">
        <f>INDEX(IF(COUNTIFS($C$1:C151,C151)=1,Data!D:D,IF(COUNTIFS($C$2:C151,C151)=2,Data!E:E,IF(COUNTIFS($C$1:C151,C151)=3,Data!F:F,Data!G:G))),MATCH(Upload!$C151,Data!$A:$A,0))</f>
        <v>0</v>
      </c>
    </row>
    <row r="152" spans="1:6" x14ac:dyDescent="0.35">
      <c r="A152">
        <f>'Interfirms Submission Template '!$E$12</f>
        <v>0</v>
      </c>
      <c r="B152">
        <f>'Interfirms Submission Template '!$E$14</f>
        <v>0</v>
      </c>
      <c r="C152">
        <f>IFERROR(IF(C151=MAX(Data!$A:$A),1,C151+1),1)</f>
        <v>49</v>
      </c>
      <c r="D152" t="str">
        <f>INDEX(Data!C:C,MATCH(Upload!C152,Data!A:A,0))</f>
        <v>TOTAL OVERHEAD COSTS</v>
      </c>
      <c r="E152" t="str">
        <f>VLOOKUP(COUNTIFS($C$2:C152,C152),Lookup!B:C,2,0)</f>
        <v>OFFICE AND OTHER</v>
      </c>
      <c r="F152">
        <f>INDEX(IF(COUNTIFS($C$1:C152,C152)=1,Data!D:D,IF(COUNTIFS($C$2:C152,C152)=2,Data!E:E,IF(COUNTIFS($C$1:C152,C152)=3,Data!F:F,Data!G:G))),MATCH(Upload!$C152,Data!$A:$A,0))</f>
        <v>0</v>
      </c>
    </row>
    <row r="153" spans="1:6" x14ac:dyDescent="0.35">
      <c r="A153">
        <f>'Interfirms Submission Template '!$E$12</f>
        <v>0</v>
      </c>
      <c r="B153">
        <f>'Interfirms Submission Template '!$E$14</f>
        <v>0</v>
      </c>
      <c r="C153">
        <f>IFERROR(IF(C152=MAX(Data!$A:$A),1,C152+1),1)</f>
        <v>50</v>
      </c>
      <c r="D153" t="str">
        <f>INDEX(Data!C:C,MATCH(Upload!C153,Data!A:A,0))</f>
        <v>NET PROFIT BEFORE TAX</v>
      </c>
      <c r="E153" t="str">
        <f>VLOOKUP(COUNTIFS($C$2:C153,C153),Lookup!B:C,2,0)</f>
        <v>OFFICE AND OTHER</v>
      </c>
      <c r="F153">
        <f>INDEX(IF(COUNTIFS($C$1:C153,C153)=1,Data!D:D,IF(COUNTIFS($C$2:C153,C153)=2,Data!E:E,IF(COUNTIFS($C$1:C153,C153)=3,Data!F:F,Data!G:G))),MATCH(Upload!$C153,Data!$A:$A,0))</f>
        <v>0</v>
      </c>
    </row>
    <row r="154" spans="1:6" x14ac:dyDescent="0.35">
      <c r="A154">
        <f>'Interfirms Submission Template '!$E$12</f>
        <v>0</v>
      </c>
      <c r="B154">
        <f>'Interfirms Submission Template '!$E$14</f>
        <v>0</v>
      </c>
      <c r="C154">
        <f>IFERROR(IF(C153=MAX(Data!$A:$A),1,C153+1),1)</f>
        <v>51</v>
      </c>
      <c r="D154" t="str">
        <f>INDEX(Data!C:C,MATCH(Upload!C154,Data!A:A,0))</f>
        <v>Estimated time to fill in this report</v>
      </c>
      <c r="E154" t="str">
        <f>VLOOKUP(COUNTIFS($C$2:C154,C154),Lookup!B:C,2,0)</f>
        <v>OFFICE AND OTHER</v>
      </c>
      <c r="F154">
        <f>INDEX(IF(COUNTIFS($C$1:C154,C154)=1,Data!D:D,IF(COUNTIFS($C$2:C154,C154)=2,Data!E:E,IF(COUNTIFS($C$1:C154,C154)=3,Data!F:F,Data!G:G))),MATCH(Upload!$C154,Data!$A:$A,0))</f>
        <v>0</v>
      </c>
    </row>
    <row r="155" spans="1:6" x14ac:dyDescent="0.35">
      <c r="A155">
        <f>'Interfirms Submission Template '!$E$12</f>
        <v>0</v>
      </c>
      <c r="B155">
        <f>'Interfirms Submission Template '!$E$14</f>
        <v>0</v>
      </c>
      <c r="C155">
        <f>IFERROR(IF(C154=MAX(Data!$A:$A),1,C154+1),1)</f>
        <v>1</v>
      </c>
      <c r="D155" t="str">
        <f>INDEX(Data!C:C,MATCH(Upload!C155,Data!A:A,0))</f>
        <v>Sales Consultants</v>
      </c>
      <c r="E155" t="str">
        <f>VLOOKUP(COUNTIFS($C$2:C155,C155),Lookup!B:C,2,0)</f>
        <v>TOTAL</v>
      </c>
      <c r="F155">
        <f>INDEX(IF(COUNTIFS($C$1:C155,C155)=1,Data!D:D,IF(COUNTIFS($C$2:C155,C155)=2,Data!E:E,IF(COUNTIFS($C$1:C155,C155)=3,Data!F:F,Data!G:G))),MATCH(Upload!$C155,Data!$A:$A,0))</f>
        <v>0</v>
      </c>
    </row>
    <row r="156" spans="1:6" x14ac:dyDescent="0.35">
      <c r="A156">
        <f>'Interfirms Submission Template '!$E$12</f>
        <v>0</v>
      </c>
      <c r="B156">
        <f>'Interfirms Submission Template '!$E$14</f>
        <v>0</v>
      </c>
      <c r="C156">
        <f>IFERROR(IF(C155=MAX(Data!$A:$A),1,C155+1),1)</f>
        <v>2</v>
      </c>
      <c r="D156" t="str">
        <f>INDEX(Data!C:C,MATCH(Upload!C156,Data!A:A,0))</f>
        <v>Property Managers</v>
      </c>
      <c r="E156" t="str">
        <f>VLOOKUP(COUNTIFS($C$2:C156,C156),Lookup!B:C,2,0)</f>
        <v>TOTAL</v>
      </c>
      <c r="F156">
        <f>INDEX(IF(COUNTIFS($C$1:C156,C156)=1,Data!D:D,IF(COUNTIFS($C$2:C156,C156)=2,Data!E:E,IF(COUNTIFS($C$1:C156,C156)=3,Data!F:F,Data!G:G))),MATCH(Upload!$C156,Data!$A:$A,0))</f>
        <v>0</v>
      </c>
    </row>
    <row r="157" spans="1:6" x14ac:dyDescent="0.35">
      <c r="A157">
        <f>'Interfirms Submission Template '!$E$12</f>
        <v>0</v>
      </c>
      <c r="B157">
        <f>'Interfirms Submission Template '!$E$14</f>
        <v>0</v>
      </c>
      <c r="C157">
        <f>IFERROR(IF(C156=MAX(Data!$A:$A),1,C156+1),1)</f>
        <v>3</v>
      </c>
      <c r="D157" t="str">
        <f>INDEX(Data!C:C,MATCH(Upload!C157,Data!A:A,0))</f>
        <v>Business Development Managers (non-selling)</v>
      </c>
      <c r="E157" t="str">
        <f>VLOOKUP(COUNTIFS($C$2:C157,C157),Lookup!B:C,2,0)</f>
        <v>TOTAL</v>
      </c>
      <c r="F157">
        <f>INDEX(IF(COUNTIFS($C$1:C157,C157)=1,Data!D:D,IF(COUNTIFS($C$2:C157,C157)=2,Data!E:E,IF(COUNTIFS($C$1:C157,C157)=3,Data!F:F,Data!G:G))),MATCH(Upload!$C157,Data!$A:$A,0))</f>
        <v>0</v>
      </c>
    </row>
    <row r="158" spans="1:6" x14ac:dyDescent="0.35">
      <c r="A158">
        <f>'Interfirms Submission Template '!$E$12</f>
        <v>0</v>
      </c>
      <c r="B158">
        <f>'Interfirms Submission Template '!$E$14</f>
        <v>0</v>
      </c>
      <c r="C158">
        <f>IFERROR(IF(C157=MAX(Data!$A:$A),1,C157+1),1)</f>
        <v>4</v>
      </c>
      <c r="D158" t="str">
        <f>INDEX(Data!C:C,MATCH(Upload!C158,Data!A:A,0))</f>
        <v>Administration/Clerical Staff (non-selling)</v>
      </c>
      <c r="E158" t="str">
        <f>VLOOKUP(COUNTIFS($C$2:C158,C158),Lookup!B:C,2,0)</f>
        <v>TOTAL</v>
      </c>
      <c r="F158">
        <f>INDEX(IF(COUNTIFS($C$1:C158,C158)=1,Data!D:D,IF(COUNTIFS($C$2:C158,C158)=2,Data!E:E,IF(COUNTIFS($C$1:C158,C158)=3,Data!F:F,Data!G:G))),MATCH(Upload!$C158,Data!$A:$A,0))</f>
        <v>0</v>
      </c>
    </row>
    <row r="159" spans="1:6" x14ac:dyDescent="0.35">
      <c r="A159">
        <f>'Interfirms Submission Template '!$E$12</f>
        <v>0</v>
      </c>
      <c r="B159">
        <f>'Interfirms Submission Template '!$E$14</f>
        <v>0</v>
      </c>
      <c r="C159">
        <f>IFERROR(IF(C158=MAX(Data!$A:$A),1,C158+1),1)</f>
        <v>5</v>
      </c>
      <c r="D159" t="str">
        <f>INDEX(Data!C:C,MATCH(Upload!C159,Data!A:A,0))</f>
        <v>Managers/Owners (managing an office)</v>
      </c>
      <c r="E159" t="str">
        <f>VLOOKUP(COUNTIFS($C$2:C159,C159),Lookup!B:C,2,0)</f>
        <v>TOTAL</v>
      </c>
      <c r="F159">
        <f>INDEX(IF(COUNTIFS($C$1:C159,C159)=1,Data!D:D,IF(COUNTIFS($C$2:C159,C159)=2,Data!E:E,IF(COUNTIFS($C$1:C159,C159)=3,Data!F:F,Data!G:G))),MATCH(Upload!$C159,Data!$A:$A,0))</f>
        <v>0</v>
      </c>
    </row>
    <row r="160" spans="1:6" x14ac:dyDescent="0.35">
      <c r="A160">
        <f>'Interfirms Submission Template '!$E$12</f>
        <v>0</v>
      </c>
      <c r="B160">
        <f>'Interfirms Submission Template '!$E$14</f>
        <v>0</v>
      </c>
      <c r="C160">
        <f>IFERROR(IF(C159=MAX(Data!$A:$A),1,C159+1),1)</f>
        <v>6</v>
      </c>
      <c r="D160" t="str">
        <f>INDEX(Data!C:C,MATCH(Upload!C160,Data!A:A,0))</f>
        <v>Owners (not managing an office)</v>
      </c>
      <c r="E160" t="str">
        <f>VLOOKUP(COUNTIFS($C$2:C160,C160),Lookup!B:C,2,0)</f>
        <v>TOTAL</v>
      </c>
      <c r="F160">
        <f>INDEX(IF(COUNTIFS($C$1:C160,C160)=1,Data!D:D,IF(COUNTIFS($C$2:C160,C160)=2,Data!E:E,IF(COUNTIFS($C$1:C160,C160)=3,Data!F:F,Data!G:G))),MATCH(Upload!$C160,Data!$A:$A,0))</f>
        <v>0</v>
      </c>
    </row>
    <row r="161" spans="1:6" x14ac:dyDescent="0.35">
      <c r="A161">
        <f>'Interfirms Submission Template '!$E$12</f>
        <v>0</v>
      </c>
      <c r="B161">
        <f>'Interfirms Submission Template '!$E$14</f>
        <v>0</v>
      </c>
      <c r="C161">
        <f>IFERROR(IF(C160=MAX(Data!$A:$A),1,C160+1),1)</f>
        <v>7</v>
      </c>
      <c r="D161" t="str">
        <f>INDEX(Data!C:C,MATCH(Upload!C161,Data!A:A,0))</f>
        <v>TOTAL OFFICE HEAD COUNT</v>
      </c>
      <c r="E161" t="str">
        <f>VLOOKUP(COUNTIFS($C$2:C161,C161),Lookup!B:C,2,0)</f>
        <v>TOTAL</v>
      </c>
      <c r="F161">
        <f>INDEX(IF(COUNTIFS($C$1:C161,C161)=1,Data!D:D,IF(COUNTIFS($C$2:C161,C161)=2,Data!E:E,IF(COUNTIFS($C$1:C161,C161)=3,Data!F:F,Data!G:G))),MATCH(Upload!$C161,Data!$A:$A,0))</f>
        <v>0</v>
      </c>
    </row>
    <row r="162" spans="1:6" x14ac:dyDescent="0.35">
      <c r="A162">
        <f>'Interfirms Submission Template '!$E$12</f>
        <v>0</v>
      </c>
      <c r="B162">
        <f>'Interfirms Submission Template '!$E$14</f>
        <v>0</v>
      </c>
      <c r="C162">
        <f>IFERROR(IF(C161=MAX(Data!$A:$A),1,C161+1),1)</f>
        <v>8</v>
      </c>
      <c r="D162" t="str">
        <f>INDEX(Data!C:C,MATCH(Upload!C162,Data!A:A,0))</f>
        <v>TOTAL OFFICE HEAD COUNT (Last Year 2023)</v>
      </c>
      <c r="E162" t="str">
        <f>VLOOKUP(COUNTIFS($C$2:C162,C162),Lookup!B:C,2,0)</f>
        <v>TOTAL</v>
      </c>
      <c r="F162">
        <f>INDEX(IF(COUNTIFS($C$1:C162,C162)=1,Data!D:D,IF(COUNTIFS($C$2:C162,C162)=2,Data!E:E,IF(COUNTIFS($C$1:C162,C162)=3,Data!F:F,Data!G:G))),MATCH(Upload!$C162,Data!$A:$A,0))</f>
        <v>0</v>
      </c>
    </row>
    <row r="163" spans="1:6" x14ac:dyDescent="0.35">
      <c r="A163">
        <f>'Interfirms Submission Template '!$E$12</f>
        <v>0</v>
      </c>
      <c r="B163">
        <f>'Interfirms Submission Template '!$E$14</f>
        <v>0</v>
      </c>
      <c r="C163">
        <f>IFERROR(IF(C162=MAX(Data!$A:$A),1,C162+1),1)</f>
        <v>9</v>
      </c>
      <c r="D163" t="str">
        <f>INDEX(Data!C:C,MATCH(Upload!C163,Data!A:A,0))</f>
        <v>Commission - Sales</v>
      </c>
      <c r="E163" t="str">
        <f>VLOOKUP(COUNTIFS($C$2:C163,C163),Lookup!B:C,2,0)</f>
        <v>TOTAL</v>
      </c>
      <c r="F163">
        <f>INDEX(IF(COUNTIFS($C$1:C163,C163)=1,Data!D:D,IF(COUNTIFS($C$2:C163,C163)=2,Data!E:E,IF(COUNTIFS($C$1:C163,C163)=3,Data!F:F,Data!G:G))),MATCH(Upload!$C163,Data!$A:$A,0))</f>
        <v>0</v>
      </c>
    </row>
    <row r="164" spans="1:6" x14ac:dyDescent="0.35">
      <c r="A164">
        <f>'Interfirms Submission Template '!$E$12</f>
        <v>0</v>
      </c>
      <c r="B164">
        <f>'Interfirms Submission Template '!$E$14</f>
        <v>0</v>
      </c>
      <c r="C164">
        <f>IFERROR(IF(C163=MAX(Data!$A:$A),1,C163+1),1)</f>
        <v>10</v>
      </c>
      <c r="D164" t="str">
        <f>INDEX(Data!C:C,MATCH(Upload!C164,Data!A:A,0))</f>
        <v>Commission - Other</v>
      </c>
      <c r="E164" t="str">
        <f>VLOOKUP(COUNTIFS($C$2:C164,C164),Lookup!B:C,2,0)</f>
        <v>TOTAL</v>
      </c>
      <c r="F164">
        <f>INDEX(IF(COUNTIFS($C$1:C164,C164)=1,Data!D:D,IF(COUNTIFS($C$2:C164,C164)=2,Data!E:E,IF(COUNTIFS($C$1:C164,C164)=3,Data!F:F,Data!G:G))),MATCH(Upload!$C164,Data!$A:$A,0))</f>
        <v>0</v>
      </c>
    </row>
    <row r="165" spans="1:6" x14ac:dyDescent="0.35">
      <c r="A165">
        <f>'Interfirms Submission Template '!$E$12</f>
        <v>0</v>
      </c>
      <c r="B165">
        <f>'Interfirms Submission Template '!$E$14</f>
        <v>0</v>
      </c>
      <c r="C165">
        <f>IFERROR(IF(C164=MAX(Data!$A:$A),1,C164+1),1)</f>
        <v>11</v>
      </c>
      <c r="D165" t="str">
        <f>INDEX(Data!C:C,MATCH(Upload!C165,Data!A:A,0))</f>
        <v>Total Commission Income - Sales</v>
      </c>
      <c r="E165" t="str">
        <f>VLOOKUP(COUNTIFS($C$2:C165,C165),Lookup!B:C,2,0)</f>
        <v>TOTAL</v>
      </c>
      <c r="F165">
        <f>INDEX(IF(COUNTIFS($C$1:C165,C165)=1,Data!D:D,IF(COUNTIFS($C$2:C165,C165)=2,Data!E:E,IF(COUNTIFS($C$1:C165,C165)=3,Data!F:F,Data!G:G))),MATCH(Upload!$C165,Data!$A:$A,0))</f>
        <v>0</v>
      </c>
    </row>
    <row r="166" spans="1:6" x14ac:dyDescent="0.35">
      <c r="A166">
        <f>'Interfirms Submission Template '!$E$12</f>
        <v>0</v>
      </c>
      <c r="B166">
        <f>'Interfirms Submission Template '!$E$14</f>
        <v>0</v>
      </c>
      <c r="C166">
        <f>IFERROR(IF(C165=MAX(Data!$A:$A),1,C165+1),1)</f>
        <v>12</v>
      </c>
      <c r="D166" t="str">
        <f>INDEX(Data!C:C,MATCH(Upload!C166,Data!A:A,0))</f>
        <v>How much VPA cost do you recover from customers as a percent of cost</v>
      </c>
      <c r="E166" t="str">
        <f>VLOOKUP(COUNTIFS($C$2:C166,C166),Lookup!B:C,2,0)</f>
        <v>TOTAL</v>
      </c>
      <c r="F166">
        <f>INDEX(IF(COUNTIFS($C$1:C166,C166)=1,Data!D:D,IF(COUNTIFS($C$2:C166,C166)=2,Data!E:E,IF(COUNTIFS($C$1:C166,C166)=3,Data!F:F,Data!G:G))),MATCH(Upload!$C166,Data!$A:$A,0))</f>
        <v>0</v>
      </c>
    </row>
    <row r="167" spans="1:6" x14ac:dyDescent="0.35">
      <c r="A167">
        <f>'Interfirms Submission Template '!$E$12</f>
        <v>0</v>
      </c>
      <c r="B167">
        <f>'Interfirms Submission Template '!$E$14</f>
        <v>0</v>
      </c>
      <c r="C167">
        <f>IFERROR(IF(C166=MAX(Data!$A:$A),1,C166+1),1)</f>
        <v>13</v>
      </c>
      <c r="D167" t="str">
        <f>INDEX(Data!C:C,MATCH(Upload!C167,Data!A:A,0))</f>
        <v>VPA Recovery Income (Gross amount is required; gross expense is reported below)</v>
      </c>
      <c r="E167" t="str">
        <f>VLOOKUP(COUNTIFS($C$2:C167,C167),Lookup!B:C,2,0)</f>
        <v>TOTAL</v>
      </c>
      <c r="F167">
        <f>INDEX(IF(COUNTIFS($C$1:C167,C167)=1,Data!D:D,IF(COUNTIFS($C$2:C167,C167)=2,Data!E:E,IF(COUNTIFS($C$1:C167,C167)=3,Data!F:F,Data!G:G))),MATCH(Upload!$C167,Data!$A:$A,0))</f>
        <v>0</v>
      </c>
    </row>
    <row r="168" spans="1:6" x14ac:dyDescent="0.35">
      <c r="A168">
        <f>'Interfirms Submission Template '!$E$12</f>
        <v>0</v>
      </c>
      <c r="B168">
        <f>'Interfirms Submission Template '!$E$14</f>
        <v>0</v>
      </c>
      <c r="C168">
        <f>IFERROR(IF(C167=MAX(Data!$A:$A),1,C167+1),1)</f>
        <v>14</v>
      </c>
      <c r="D168" t="str">
        <f>INDEX(Data!C:C,MATCH(Upload!C168,Data!A:A,0))</f>
        <v>Total Advertising Recoveries</v>
      </c>
      <c r="E168" t="str">
        <f>VLOOKUP(COUNTIFS($C$2:C168,C168),Lookup!B:C,2,0)</f>
        <v>TOTAL</v>
      </c>
      <c r="F168">
        <f>INDEX(IF(COUNTIFS($C$1:C168,C168)=1,Data!D:D,IF(COUNTIFS($C$2:C168,C168)=2,Data!E:E,IF(COUNTIFS($C$1:C168,C168)=3,Data!F:F,Data!G:G))),MATCH(Upload!$C168,Data!$A:$A,0))</f>
        <v>0</v>
      </c>
    </row>
    <row r="169" spans="1:6" x14ac:dyDescent="0.35">
      <c r="A169">
        <f>'Interfirms Submission Template '!$E$12</f>
        <v>0</v>
      </c>
      <c r="B169">
        <f>'Interfirms Submission Template '!$E$14</f>
        <v>0</v>
      </c>
      <c r="C169">
        <f>IFERROR(IF(C168=MAX(Data!$A:$A),1,C168+1),1)</f>
        <v>15</v>
      </c>
      <c r="D169" t="str">
        <f>INDEX(Data!C:C,MATCH(Upload!C169,Data!A:A,0))</f>
        <v>Management Fees</v>
      </c>
      <c r="E169" t="str">
        <f>VLOOKUP(COUNTIFS($C$2:C169,C169),Lookup!B:C,2,0)</f>
        <v>TOTAL</v>
      </c>
      <c r="F169">
        <f>INDEX(IF(COUNTIFS($C$1:C169,C169)=1,Data!D:D,IF(COUNTIFS($C$2:C169,C169)=2,Data!E:E,IF(COUNTIFS($C$1:C169,C169)=3,Data!F:F,Data!G:G))),MATCH(Upload!$C169,Data!$A:$A,0))</f>
        <v>0</v>
      </c>
    </row>
    <row r="170" spans="1:6" x14ac:dyDescent="0.35">
      <c r="A170">
        <f>'Interfirms Submission Template '!$E$12</f>
        <v>0</v>
      </c>
      <c r="B170">
        <f>'Interfirms Submission Template '!$E$14</f>
        <v>0</v>
      </c>
      <c r="C170">
        <f>IFERROR(IF(C169=MAX(Data!$A:$A),1,C169+1),1)</f>
        <v>16</v>
      </c>
      <c r="D170" t="str">
        <f>INDEX(Data!C:C,MATCH(Upload!C170,Data!A:A,0))</f>
        <v>Letting Fees</v>
      </c>
      <c r="E170" t="str">
        <f>VLOOKUP(COUNTIFS($C$2:C170,C170),Lookup!B:C,2,0)</f>
        <v>TOTAL</v>
      </c>
      <c r="F170">
        <f>INDEX(IF(COUNTIFS($C$1:C170,C170)=1,Data!D:D,IF(COUNTIFS($C$2:C170,C170)=2,Data!E:E,IF(COUNTIFS($C$1:C170,C170)=3,Data!F:F,Data!G:G))),MATCH(Upload!$C170,Data!$A:$A,0))</f>
        <v>0</v>
      </c>
    </row>
    <row r="171" spans="1:6" x14ac:dyDescent="0.35">
      <c r="A171">
        <f>'Interfirms Submission Template '!$E$12</f>
        <v>0</v>
      </c>
      <c r="B171">
        <f>'Interfirms Submission Template '!$E$14</f>
        <v>0</v>
      </c>
      <c r="C171">
        <f>IFERROR(IF(C170=MAX(Data!$A:$A),1,C170+1),1)</f>
        <v>17</v>
      </c>
      <c r="D171" t="str">
        <f>INDEX(Data!C:C,MATCH(Upload!C171,Data!A:A,0))</f>
        <v>Landlord Recoveries (Gross amount is required; gross expense is reported below)</v>
      </c>
      <c r="E171" t="str">
        <f>VLOOKUP(COUNTIFS($C$2:C171,C171),Lookup!B:C,2,0)</f>
        <v>TOTAL</v>
      </c>
      <c r="F171">
        <f>INDEX(IF(COUNTIFS($C$1:C171,C171)=1,Data!D:D,IF(COUNTIFS($C$2:C171,C171)=2,Data!E:E,IF(COUNTIFS($C$1:C171,C171)=3,Data!F:F,Data!G:G))),MATCH(Upload!$C171,Data!$A:$A,0))</f>
        <v>0</v>
      </c>
    </row>
    <row r="172" spans="1:6" x14ac:dyDescent="0.35">
      <c r="A172">
        <f>'Interfirms Submission Template '!$E$12</f>
        <v>0</v>
      </c>
      <c r="B172">
        <f>'Interfirms Submission Template '!$E$14</f>
        <v>0</v>
      </c>
      <c r="C172">
        <f>IFERROR(IF(C171=MAX(Data!$A:$A),1,C171+1),1)</f>
        <v>18</v>
      </c>
      <c r="D172" t="str">
        <f>INDEX(Data!C:C,MATCH(Upload!C172,Data!A:A,0))</f>
        <v>Other Property Management Revenue</v>
      </c>
      <c r="E172" t="str">
        <f>VLOOKUP(COUNTIFS($C$2:C172,C172),Lookup!B:C,2,0)</f>
        <v>TOTAL</v>
      </c>
      <c r="F172">
        <f>INDEX(IF(COUNTIFS($C$1:C172,C172)=1,Data!D:D,IF(COUNTIFS($C$2:C172,C172)=2,Data!E:E,IF(COUNTIFS($C$1:C172,C172)=3,Data!F:F,Data!G:G))),MATCH(Upload!$C172,Data!$A:$A,0))</f>
        <v>0</v>
      </c>
    </row>
    <row r="173" spans="1:6" x14ac:dyDescent="0.35">
      <c r="A173">
        <f>'Interfirms Submission Template '!$E$12</f>
        <v>0</v>
      </c>
      <c r="B173">
        <f>'Interfirms Submission Template '!$E$14</f>
        <v>0</v>
      </c>
      <c r="C173">
        <f>IFERROR(IF(C172=MAX(Data!$A:$A),1,C172+1),1)</f>
        <v>19</v>
      </c>
      <c r="D173" t="str">
        <f>INDEX(Data!C:C,MATCH(Upload!C173,Data!A:A,0))</f>
        <v>Total Property Management Revenue</v>
      </c>
      <c r="E173" t="str">
        <f>VLOOKUP(COUNTIFS($C$2:C173,C173),Lookup!B:C,2,0)</f>
        <v>TOTAL</v>
      </c>
      <c r="F173">
        <f>INDEX(IF(COUNTIFS($C$1:C173,C173)=1,Data!D:D,IF(COUNTIFS($C$2:C173,C173)=2,Data!E:E,IF(COUNTIFS($C$1:C173,C173)=3,Data!F:F,Data!G:G))),MATCH(Upload!$C173,Data!$A:$A,0))</f>
        <v>0</v>
      </c>
    </row>
    <row r="174" spans="1:6" x14ac:dyDescent="0.35">
      <c r="A174">
        <f>'Interfirms Submission Template '!$E$12</f>
        <v>0</v>
      </c>
      <c r="B174">
        <f>'Interfirms Submission Template '!$E$14</f>
        <v>0</v>
      </c>
      <c r="C174">
        <f>IFERROR(IF(C173=MAX(Data!$A:$A),1,C173+1),1)</f>
        <v>20</v>
      </c>
      <c r="D174" t="str">
        <f>INDEX(Data!C:C,MATCH(Upload!C174,Data!A:A,0))</f>
        <v>Mortgage Broking Referral Fees/Commissions</v>
      </c>
      <c r="E174" t="str">
        <f>VLOOKUP(COUNTIFS($C$2:C174,C174),Lookup!B:C,2,0)</f>
        <v>TOTAL</v>
      </c>
      <c r="F174">
        <f>INDEX(IF(COUNTIFS($C$1:C174,C174)=1,Data!D:D,IF(COUNTIFS($C$2:C174,C174)=2,Data!E:E,IF(COUNTIFS($C$1:C174,C174)=3,Data!F:F,Data!G:G))),MATCH(Upload!$C174,Data!$A:$A,0))</f>
        <v>0</v>
      </c>
    </row>
    <row r="175" spans="1:6" x14ac:dyDescent="0.35">
      <c r="A175">
        <f>'Interfirms Submission Template '!$E$12</f>
        <v>0</v>
      </c>
      <c r="B175">
        <f>'Interfirms Submission Template '!$E$14</f>
        <v>0</v>
      </c>
      <c r="C175">
        <f>IFERROR(IF(C174=MAX(Data!$A:$A),1,C174+1),1)</f>
        <v>21</v>
      </c>
      <c r="D175" t="str">
        <f>INDEX(Data!C:C,MATCH(Upload!C175,Data!A:A,0))</f>
        <v>Other Income - please specify</v>
      </c>
      <c r="E175" t="str">
        <f>VLOOKUP(COUNTIFS($C$2:C175,C175),Lookup!B:C,2,0)</f>
        <v>TOTAL</v>
      </c>
      <c r="F175">
        <f>INDEX(IF(COUNTIFS($C$1:C175,C175)=1,Data!D:D,IF(COUNTIFS($C$2:C175,C175)=2,Data!E:E,IF(COUNTIFS($C$1:C175,C175)=3,Data!F:F,Data!G:G))),MATCH(Upload!$C175,Data!$A:$A,0))</f>
        <v>0</v>
      </c>
    </row>
    <row r="176" spans="1:6" x14ac:dyDescent="0.35">
      <c r="A176">
        <f>'Interfirms Submission Template '!$E$12</f>
        <v>0</v>
      </c>
      <c r="B176">
        <f>'Interfirms Submission Template '!$E$14</f>
        <v>0</v>
      </c>
      <c r="C176">
        <f>IFERROR(IF(C175=MAX(Data!$A:$A),1,C175+1),1)</f>
        <v>22</v>
      </c>
      <c r="D176" t="str">
        <f>INDEX(Data!C:C,MATCH(Upload!C176,Data!A:A,0))</f>
        <v>Total Other Income</v>
      </c>
      <c r="E176" t="str">
        <f>VLOOKUP(COUNTIFS($C$2:C176,C176),Lookup!B:C,2,0)</f>
        <v>TOTAL</v>
      </c>
      <c r="F176">
        <f>INDEX(IF(COUNTIFS($C$1:C176,C176)=1,Data!D:D,IF(COUNTIFS($C$2:C176,C176)=2,Data!E:E,IF(COUNTIFS($C$1:C176,C176)=3,Data!F:F,Data!G:G))),MATCH(Upload!$C176,Data!$A:$A,0))</f>
        <v>0</v>
      </c>
    </row>
    <row r="177" spans="1:6" x14ac:dyDescent="0.35">
      <c r="A177">
        <f>'Interfirms Submission Template '!$E$12</f>
        <v>0</v>
      </c>
      <c r="B177">
        <f>'Interfirms Submission Template '!$E$14</f>
        <v>0</v>
      </c>
      <c r="C177">
        <f>IFERROR(IF(C176=MAX(Data!$A:$A),1,C176+1),1)</f>
        <v>23</v>
      </c>
      <c r="D177" t="str">
        <f>INDEX(Data!C:C,MATCH(Upload!C177,Data!A:A,0))</f>
        <v>TOTAL REVENUE FROM TRADING</v>
      </c>
      <c r="E177" t="str">
        <f>VLOOKUP(COUNTIFS($C$2:C177,C177),Lookup!B:C,2,0)</f>
        <v>TOTAL</v>
      </c>
      <c r="F177">
        <f>INDEX(IF(COUNTIFS($C$1:C177,C177)=1,Data!D:D,IF(COUNTIFS($C$2:C177,C177)=2,Data!E:E,IF(COUNTIFS($C$1:C177,C177)=3,Data!F:F,Data!G:G))),MATCH(Upload!$C177,Data!$A:$A,0))</f>
        <v>0</v>
      </c>
    </row>
    <row r="178" spans="1:6" x14ac:dyDescent="0.35">
      <c r="A178">
        <f>'Interfirms Submission Template '!$E$12</f>
        <v>0</v>
      </c>
      <c r="B178">
        <f>'Interfirms Submission Template '!$E$14</f>
        <v>0</v>
      </c>
      <c r="C178">
        <f>IFERROR(IF(C177=MAX(Data!$A:$A),1,C177+1),1)</f>
        <v>24</v>
      </c>
      <c r="D178" t="str">
        <f>INDEX(Data!C:C,MATCH(Upload!C178,Data!A:A,0))</f>
        <v>Gross Franchise Fees</v>
      </c>
      <c r="E178" t="str">
        <f>VLOOKUP(COUNTIFS($C$2:C178,C178),Lookup!B:C,2,0)</f>
        <v>TOTAL</v>
      </c>
      <c r="F178">
        <f>INDEX(IF(COUNTIFS($C$1:C178,C178)=1,Data!D:D,IF(COUNTIFS($C$2:C178,C178)=2,Data!E:E,IF(COUNTIFS($C$1:C178,C178)=3,Data!F:F,Data!G:G))),MATCH(Upload!$C178,Data!$A:$A,0))</f>
        <v>0</v>
      </c>
    </row>
    <row r="179" spans="1:6" x14ac:dyDescent="0.35">
      <c r="A179">
        <f>'Interfirms Submission Template '!$E$12</f>
        <v>0</v>
      </c>
      <c r="B179">
        <f>'Interfirms Submission Template '!$E$14</f>
        <v>0</v>
      </c>
      <c r="C179">
        <f>IFERROR(IF(C178=MAX(Data!$A:$A),1,C178+1),1)</f>
        <v>25</v>
      </c>
      <c r="D179" t="str">
        <f>INDEX(Data!C:C,MATCH(Upload!C179,Data!A:A,0))</f>
        <v>Less: Rebates Received (please enter as a negative)</v>
      </c>
      <c r="E179" t="str">
        <f>VLOOKUP(COUNTIFS($C$2:C179,C179),Lookup!B:C,2,0)</f>
        <v>TOTAL</v>
      </c>
      <c r="F179">
        <f>INDEX(IF(COUNTIFS($C$1:C179,C179)=1,Data!D:D,IF(COUNTIFS($C$2:C179,C179)=2,Data!E:E,IF(COUNTIFS($C$1:C179,C179)=3,Data!F:F,Data!G:G))),MATCH(Upload!$C179,Data!$A:$A,0))</f>
        <v>0</v>
      </c>
    </row>
    <row r="180" spans="1:6" x14ac:dyDescent="0.35">
      <c r="A180">
        <f>'Interfirms Submission Template '!$E$12</f>
        <v>0</v>
      </c>
      <c r="B180">
        <f>'Interfirms Submission Template '!$E$14</f>
        <v>0</v>
      </c>
      <c r="C180">
        <f>IFERROR(IF(C179=MAX(Data!$A:$A),1,C179+1),1)</f>
        <v>26</v>
      </c>
      <c r="D180" t="str">
        <f>INDEX(Data!C:C,MATCH(Upload!C180,Data!A:A,0))</f>
        <v>Net Franchise Fees</v>
      </c>
      <c r="E180" t="str">
        <f>VLOOKUP(COUNTIFS($C$2:C180,C180),Lookup!B:C,2,0)</f>
        <v>TOTAL</v>
      </c>
      <c r="F180">
        <f>INDEX(IF(COUNTIFS($C$1:C180,C180)=1,Data!D:D,IF(COUNTIFS($C$2:C180,C180)=2,Data!E:E,IF(COUNTIFS($C$1:C180,C180)=3,Data!F:F,Data!G:G))),MATCH(Upload!$C180,Data!$A:$A,0))</f>
        <v>0</v>
      </c>
    </row>
    <row r="181" spans="1:6" x14ac:dyDescent="0.35">
      <c r="A181">
        <f>'Interfirms Submission Template '!$E$12</f>
        <v>0</v>
      </c>
      <c r="B181">
        <f>'Interfirms Submission Template '!$E$14</f>
        <v>0</v>
      </c>
      <c r="C181">
        <f>IFERROR(IF(C180=MAX(Data!$A:$A),1,C180+1),1)</f>
        <v>27</v>
      </c>
      <c r="D181" t="str">
        <f>INDEX(Data!C:C,MATCH(Upload!C181,Data!A:A,0))</f>
        <v>Owners (selling commissions)</v>
      </c>
      <c r="E181" t="str">
        <f>VLOOKUP(COUNTIFS($C$2:C181,C181),Lookup!B:C,2,0)</f>
        <v>TOTAL</v>
      </c>
      <c r="F181">
        <f>INDEX(IF(COUNTIFS($C$1:C181,C181)=1,Data!D:D,IF(COUNTIFS($C$2:C181,C181)=2,Data!E:E,IF(COUNTIFS($C$1:C181,C181)=3,Data!F:F,Data!G:G))),MATCH(Upload!$C181,Data!$A:$A,0))</f>
        <v>0</v>
      </c>
    </row>
    <row r="182" spans="1:6" x14ac:dyDescent="0.35">
      <c r="A182">
        <f>'Interfirms Submission Template '!$E$12</f>
        <v>0</v>
      </c>
      <c r="B182">
        <f>'Interfirms Submission Template '!$E$14</f>
        <v>0</v>
      </c>
      <c r="C182">
        <f>IFERROR(IF(C181=MAX(Data!$A:$A),1,C181+1),1)</f>
        <v>28</v>
      </c>
      <c r="D182" t="str">
        <f>INDEX(Data!C:C,MATCH(Upload!C182,Data!A:A,0))</f>
        <v>Sales Consultants</v>
      </c>
      <c r="E182" t="str">
        <f>VLOOKUP(COUNTIFS($C$2:C182,C182),Lookup!B:C,2,0)</f>
        <v>TOTAL</v>
      </c>
      <c r="F182">
        <f>INDEX(IF(COUNTIFS($C$1:C182,C182)=1,Data!D:D,IF(COUNTIFS($C$2:C182,C182)=2,Data!E:E,IF(COUNTIFS($C$1:C182,C182)=3,Data!F:F,Data!G:G))),MATCH(Upload!$C182,Data!$A:$A,0))</f>
        <v>0</v>
      </c>
    </row>
    <row r="183" spans="1:6" x14ac:dyDescent="0.35">
      <c r="A183">
        <f>'Interfirms Submission Template '!$E$12</f>
        <v>0</v>
      </c>
      <c r="B183">
        <f>'Interfirms Submission Template '!$E$14</f>
        <v>0</v>
      </c>
      <c r="C183">
        <f>IFERROR(IF(C182=MAX(Data!$A:$A),1,C182+1),1)</f>
        <v>29</v>
      </c>
      <c r="D183" t="str">
        <f>INDEX(Data!C:C,MATCH(Upload!C183,Data!A:A,0))</f>
        <v>Property Managers</v>
      </c>
      <c r="E183" t="str">
        <f>VLOOKUP(COUNTIFS($C$2:C183,C183),Lookup!B:C,2,0)</f>
        <v>TOTAL</v>
      </c>
      <c r="F183">
        <f>INDEX(IF(COUNTIFS($C$1:C183,C183)=1,Data!D:D,IF(COUNTIFS($C$2:C183,C183)=2,Data!E:E,IF(COUNTIFS($C$1:C183,C183)=3,Data!F:F,Data!G:G))),MATCH(Upload!$C183,Data!$A:$A,0))</f>
        <v>0</v>
      </c>
    </row>
    <row r="184" spans="1:6" x14ac:dyDescent="0.35">
      <c r="A184">
        <f>'Interfirms Submission Template '!$E$12</f>
        <v>0</v>
      </c>
      <c r="B184">
        <f>'Interfirms Submission Template '!$E$14</f>
        <v>0</v>
      </c>
      <c r="C184">
        <f>IFERROR(IF(C183=MAX(Data!$A:$A),1,C183+1),1)</f>
        <v>30</v>
      </c>
      <c r="D184" t="str">
        <f>INDEX(Data!C:C,MATCH(Upload!C184,Data!A:A,0))</f>
        <v>Other Sales / PM Staff Salary Costs (car allowances, FBT, Workcover etc.)</v>
      </c>
      <c r="E184" t="str">
        <f>VLOOKUP(COUNTIFS($C$2:C184,C184),Lookup!B:C,2,0)</f>
        <v>TOTAL</v>
      </c>
      <c r="F184">
        <f>INDEX(IF(COUNTIFS($C$1:C184,C184)=1,Data!D:D,IF(COUNTIFS($C$2:C184,C184)=2,Data!E:E,IF(COUNTIFS($C$1:C184,C184)=3,Data!F:F,Data!G:G))),MATCH(Upload!$C184,Data!$A:$A,0))</f>
        <v>0</v>
      </c>
    </row>
    <row r="185" spans="1:6" x14ac:dyDescent="0.35">
      <c r="A185">
        <f>'Interfirms Submission Template '!$E$12</f>
        <v>0</v>
      </c>
      <c r="B185">
        <f>'Interfirms Submission Template '!$E$14</f>
        <v>0</v>
      </c>
      <c r="C185">
        <f>IFERROR(IF(C184=MAX(Data!$A:$A),1,C184+1),1)</f>
        <v>31</v>
      </c>
      <c r="D185" t="str">
        <f>INDEX(Data!C:C,MATCH(Upload!C185,Data!A:A,0))</f>
        <v>Total Staff Salary/Commission Costs</v>
      </c>
      <c r="E185" t="str">
        <f>VLOOKUP(COUNTIFS($C$2:C185,C185),Lookup!B:C,2,0)</f>
        <v>TOTAL</v>
      </c>
      <c r="F185">
        <f>INDEX(IF(COUNTIFS($C$1:C185,C185)=1,Data!D:D,IF(COUNTIFS($C$2:C185,C185)=2,Data!E:E,IF(COUNTIFS($C$1:C185,C185)=3,Data!F:F,Data!G:G))),MATCH(Upload!$C185,Data!$A:$A,0))</f>
        <v>0</v>
      </c>
    </row>
    <row r="186" spans="1:6" x14ac:dyDescent="0.35">
      <c r="A186">
        <f>'Interfirms Submission Template '!$E$12</f>
        <v>0</v>
      </c>
      <c r="B186">
        <f>'Interfirms Submission Template '!$E$14</f>
        <v>0</v>
      </c>
      <c r="C186">
        <f>IFERROR(IF(C185=MAX(Data!$A:$A),1,C185+1),1)</f>
        <v>32</v>
      </c>
      <c r="D186" t="str">
        <f>INDEX(Data!C:C,MATCH(Upload!C186,Data!A:A,0))</f>
        <v>Commissions / referrals to non-staff members</v>
      </c>
      <c r="E186" t="str">
        <f>VLOOKUP(COUNTIFS($C$2:C186,C186),Lookup!B:C,2,0)</f>
        <v>TOTAL</v>
      </c>
      <c r="F186">
        <f>INDEX(IF(COUNTIFS($C$1:C186,C186)=1,Data!D:D,IF(COUNTIFS($C$2:C186,C186)=2,Data!E:E,IF(COUNTIFS($C$1:C186,C186)=3,Data!F:F,Data!G:G))),MATCH(Upload!$C186,Data!$A:$A,0))</f>
        <v>0</v>
      </c>
    </row>
    <row r="187" spans="1:6" x14ac:dyDescent="0.35">
      <c r="A187">
        <f>'Interfirms Submission Template '!$E$12</f>
        <v>0</v>
      </c>
      <c r="B187">
        <f>'Interfirms Submission Template '!$E$14</f>
        <v>0</v>
      </c>
      <c r="C187">
        <f>IFERROR(IF(C186=MAX(Data!$A:$A),1,C186+1),1)</f>
        <v>33</v>
      </c>
      <c r="D187" t="str">
        <f>INDEX(Data!C:C,MATCH(Upload!C187,Data!A:A,0))</f>
        <v>TOTAL DIRECT OPERATING COSTS</v>
      </c>
      <c r="E187" t="str">
        <f>VLOOKUP(COUNTIFS($C$2:C187,C187),Lookup!B:C,2,0)</f>
        <v>TOTAL</v>
      </c>
      <c r="F187">
        <f>INDEX(IF(COUNTIFS($C$1:C187,C187)=1,Data!D:D,IF(COUNTIFS($C$2:C187,C187)=2,Data!E:E,IF(COUNTIFS($C$1:C187,C187)=3,Data!F:F,Data!G:G))),MATCH(Upload!$C187,Data!$A:$A,0))</f>
        <v>0</v>
      </c>
    </row>
    <row r="188" spans="1:6" x14ac:dyDescent="0.35">
      <c r="A188">
        <f>'Interfirms Submission Template '!$E$12</f>
        <v>0</v>
      </c>
      <c r="B188">
        <f>'Interfirms Submission Template '!$E$14</f>
        <v>0</v>
      </c>
      <c r="C188">
        <f>IFERROR(IF(C187=MAX(Data!$A:$A),1,C187+1),1)</f>
        <v>34</v>
      </c>
      <c r="D188" t="str">
        <f>INDEX(Data!C:C,MATCH(Upload!C188,Data!A:A,0))</f>
        <v>GROSS PROFIT FROM OPERATIONS</v>
      </c>
      <c r="E188" t="str">
        <f>VLOOKUP(COUNTIFS($C$2:C188,C188),Lookup!B:C,2,0)</f>
        <v>TOTAL</v>
      </c>
      <c r="F188">
        <f>INDEX(IF(COUNTIFS($C$1:C188,C188)=1,Data!D:D,IF(COUNTIFS($C$2:C188,C188)=2,Data!E:E,IF(COUNTIFS($C$1:C188,C188)=3,Data!F:F,Data!G:G))),MATCH(Upload!$C188,Data!$A:$A,0))</f>
        <v>0</v>
      </c>
    </row>
    <row r="189" spans="1:6" x14ac:dyDescent="0.35">
      <c r="A189">
        <f>'Interfirms Submission Template '!$E$12</f>
        <v>0</v>
      </c>
      <c r="B189">
        <f>'Interfirms Submission Template '!$E$14</f>
        <v>0</v>
      </c>
      <c r="C189">
        <f>IFERROR(IF(C188=MAX(Data!$A:$A),1,C188+1),1)</f>
        <v>35</v>
      </c>
      <c r="D189" t="str">
        <f>INDEX(Data!C:C,MATCH(Upload!C189,Data!A:A,0))</f>
        <v>Vendor / Landlord Property Advertising Expense</v>
      </c>
      <c r="E189" t="str">
        <f>VLOOKUP(COUNTIFS($C$2:C189,C189),Lookup!B:C,2,0)</f>
        <v>TOTAL</v>
      </c>
      <c r="F189">
        <f>INDEX(IF(COUNTIFS($C$1:C189,C189)=1,Data!D:D,IF(COUNTIFS($C$2:C189,C189)=2,Data!E:E,IF(COUNTIFS($C$1:C189,C189)=3,Data!F:F,Data!G:G))),MATCH(Upload!$C189,Data!$A:$A,0))</f>
        <v>0</v>
      </c>
    </row>
    <row r="190" spans="1:6" x14ac:dyDescent="0.35">
      <c r="A190">
        <f>'Interfirms Submission Template '!$E$12</f>
        <v>0</v>
      </c>
      <c r="B190">
        <f>'Interfirms Submission Template '!$E$14</f>
        <v>0</v>
      </c>
      <c r="C190">
        <f>IFERROR(IF(C189=MAX(Data!$A:$A),1,C189+1),1)</f>
        <v>36</v>
      </c>
      <c r="D190" t="str">
        <f>INDEX(Data!C:C,MATCH(Upload!C190,Data!A:A,0))</f>
        <v>Print &amp; Digital Advertising, Sponsorship and Other</v>
      </c>
      <c r="E190" t="str">
        <f>VLOOKUP(COUNTIFS($C$2:C190,C190),Lookup!B:C,2,0)</f>
        <v>TOTAL</v>
      </c>
      <c r="F190">
        <f>INDEX(IF(COUNTIFS($C$1:C190,C190)=1,Data!D:D,IF(COUNTIFS($C$2:C190,C190)=2,Data!E:E,IF(COUNTIFS($C$1:C190,C190)=3,Data!F:F,Data!G:G))),MATCH(Upload!$C190,Data!$A:$A,0))</f>
        <v>0</v>
      </c>
    </row>
    <row r="191" spans="1:6" x14ac:dyDescent="0.35">
      <c r="A191">
        <f>'Interfirms Submission Template '!$E$12</f>
        <v>0</v>
      </c>
      <c r="B191">
        <f>'Interfirms Submission Template '!$E$14</f>
        <v>0</v>
      </c>
      <c r="C191">
        <f>IFERROR(IF(C190=MAX(Data!$A:$A),1,C190+1),1)</f>
        <v>37</v>
      </c>
      <c r="D191" t="str">
        <f>INDEX(Data!C:C,MATCH(Upload!C191,Data!A:A,0))</f>
        <v>Total Advertising and Promotion Expense</v>
      </c>
      <c r="E191" t="str">
        <f>VLOOKUP(COUNTIFS($C$2:C191,C191),Lookup!B:C,2,0)</f>
        <v>TOTAL</v>
      </c>
      <c r="F191">
        <f>INDEX(IF(COUNTIFS($C$1:C191,C191)=1,Data!D:D,IF(COUNTIFS($C$2:C191,C191)=2,Data!E:E,IF(COUNTIFS($C$1:C191,C191)=3,Data!F:F,Data!G:G))),MATCH(Upload!$C191,Data!$A:$A,0))</f>
        <v>0</v>
      </c>
    </row>
    <row r="192" spans="1:6" x14ac:dyDescent="0.35">
      <c r="A192">
        <f>'Interfirms Submission Template '!$E$12</f>
        <v>0</v>
      </c>
      <c r="B192">
        <f>'Interfirms Submission Template '!$E$14</f>
        <v>0</v>
      </c>
      <c r="C192">
        <f>IFERROR(IF(C191=MAX(Data!$A:$A),1,C191+1),1)</f>
        <v>38</v>
      </c>
      <c r="D192" t="str">
        <f>INDEX(Data!C:C,MATCH(Upload!C192,Data!A:A,0))</f>
        <v>Salaries - Owners (managing or not managing an office)</v>
      </c>
      <c r="E192" t="str">
        <f>VLOOKUP(COUNTIFS($C$2:C192,C192),Lookup!B:C,2,0)</f>
        <v>TOTAL</v>
      </c>
      <c r="F192">
        <f>INDEX(IF(COUNTIFS($C$1:C192,C192)=1,Data!D:D,IF(COUNTIFS($C$2:C192,C192)=2,Data!E:E,IF(COUNTIFS($C$1:C192,C192)=3,Data!F:F,Data!G:G))),MATCH(Upload!$C192,Data!$A:$A,0))</f>
        <v>0</v>
      </c>
    </row>
    <row r="193" spans="1:6" x14ac:dyDescent="0.35">
      <c r="A193">
        <f>'Interfirms Submission Template '!$E$12</f>
        <v>0</v>
      </c>
      <c r="B193">
        <f>'Interfirms Submission Template '!$E$14</f>
        <v>0</v>
      </c>
      <c r="C193">
        <f>IFERROR(IF(C192=MAX(Data!$A:$A),1,C192+1),1)</f>
        <v>39</v>
      </c>
      <c r="D193" t="str">
        <f>INDEX(Data!C:C,MATCH(Upload!C193,Data!A:A,0))</f>
        <v>Salaries - BDM's (non-selling)</v>
      </c>
      <c r="E193" t="str">
        <f>VLOOKUP(COUNTIFS($C$2:C193,C193),Lookup!B:C,2,0)</f>
        <v>TOTAL</v>
      </c>
      <c r="F193">
        <f>INDEX(IF(COUNTIFS($C$1:C193,C193)=1,Data!D:D,IF(COUNTIFS($C$2:C193,C193)=2,Data!E:E,IF(COUNTIFS($C$1:C193,C193)=3,Data!F:F,Data!G:G))),MATCH(Upload!$C193,Data!$A:$A,0))</f>
        <v>0</v>
      </c>
    </row>
    <row r="194" spans="1:6" x14ac:dyDescent="0.35">
      <c r="A194">
        <f>'Interfirms Submission Template '!$E$12</f>
        <v>0</v>
      </c>
      <c r="B194">
        <f>'Interfirms Submission Template '!$E$14</f>
        <v>0</v>
      </c>
      <c r="C194">
        <f>IFERROR(IF(C193=MAX(Data!$A:$A),1,C193+1),1)</f>
        <v>40</v>
      </c>
      <c r="D194" t="str">
        <f>INDEX(Data!C:C,MATCH(Upload!C194,Data!A:A,0))</f>
        <v>Administration/Clerical and Support Staff Costs</v>
      </c>
      <c r="E194" t="str">
        <f>VLOOKUP(COUNTIFS($C$2:C194,C194),Lookup!B:C,2,0)</f>
        <v>TOTAL</v>
      </c>
      <c r="F194">
        <f>INDEX(IF(COUNTIFS($C$1:C194,C194)=1,Data!D:D,IF(COUNTIFS($C$2:C194,C194)=2,Data!E:E,IF(COUNTIFS($C$1:C194,C194)=3,Data!F:F,Data!G:G))),MATCH(Upload!$C194,Data!$A:$A,0))</f>
        <v>0</v>
      </c>
    </row>
    <row r="195" spans="1:6" x14ac:dyDescent="0.35">
      <c r="A195">
        <f>'Interfirms Submission Template '!$E$12</f>
        <v>0</v>
      </c>
      <c r="B195">
        <f>'Interfirms Submission Template '!$E$14</f>
        <v>0</v>
      </c>
      <c r="C195">
        <f>IFERROR(IF(C194=MAX(Data!$A:$A),1,C194+1),1)</f>
        <v>41</v>
      </c>
      <c r="D195" t="str">
        <f>INDEX(Data!C:C,MATCH(Upload!C195,Data!A:A,0))</f>
        <v>Total Admin. and Support Staff Costs</v>
      </c>
      <c r="E195" t="str">
        <f>VLOOKUP(COUNTIFS($C$2:C195,C195),Lookup!B:C,2,0)</f>
        <v>TOTAL</v>
      </c>
      <c r="F195">
        <f>INDEX(IF(COUNTIFS($C$1:C195,C195)=1,Data!D:D,IF(COUNTIFS($C$2:C195,C195)=2,Data!E:E,IF(COUNTIFS($C$1:C195,C195)=3,Data!F:F,Data!G:G))),MATCH(Upload!$C195,Data!$A:$A,0))</f>
        <v>0</v>
      </c>
    </row>
    <row r="196" spans="1:6" x14ac:dyDescent="0.35">
      <c r="A196">
        <f>'Interfirms Submission Template '!$E$12</f>
        <v>0</v>
      </c>
      <c r="B196">
        <f>'Interfirms Submission Template '!$E$14</f>
        <v>0</v>
      </c>
      <c r="C196">
        <f>IFERROR(IF(C195=MAX(Data!$A:$A),1,C195+1),1)</f>
        <v>42</v>
      </c>
      <c r="D196" t="str">
        <f>INDEX(Data!C:C,MATCH(Upload!C196,Data!A:A,0))</f>
        <v>Premises / Occupancy Costs</v>
      </c>
      <c r="E196" t="str">
        <f>VLOOKUP(COUNTIFS($C$2:C196,C196),Lookup!B:C,2,0)</f>
        <v>TOTAL</v>
      </c>
      <c r="F196">
        <f>INDEX(IF(COUNTIFS($C$1:C196,C196)=1,Data!D:D,IF(COUNTIFS($C$2:C196,C196)=2,Data!E:E,IF(COUNTIFS($C$1:C196,C196)=3,Data!F:F,Data!G:G))),MATCH(Upload!$C196,Data!$A:$A,0))</f>
        <v>0</v>
      </c>
    </row>
    <row r="197" spans="1:6" x14ac:dyDescent="0.35">
      <c r="A197">
        <f>'Interfirms Submission Template '!$E$12</f>
        <v>0</v>
      </c>
      <c r="B197">
        <f>'Interfirms Submission Template '!$E$14</f>
        <v>0</v>
      </c>
      <c r="C197">
        <f>IFERROR(IF(C196=MAX(Data!$A:$A),1,C196+1),1)</f>
        <v>43</v>
      </c>
      <c r="D197" t="str">
        <f>INDEX(Data!C:C,MATCH(Upload!C197,Data!A:A,0))</f>
        <v>Information Technology Costs</v>
      </c>
      <c r="E197" t="str">
        <f>VLOOKUP(COUNTIFS($C$2:C197,C197),Lookup!B:C,2,0)</f>
        <v>TOTAL</v>
      </c>
      <c r="F197">
        <f>INDEX(IF(COUNTIFS($C$1:C197,C197)=1,Data!D:D,IF(COUNTIFS($C$2:C197,C197)=2,Data!E:E,IF(COUNTIFS($C$1:C197,C197)=3,Data!F:F,Data!G:G))),MATCH(Upload!$C197,Data!$A:$A,0))</f>
        <v>0</v>
      </c>
    </row>
    <row r="198" spans="1:6" x14ac:dyDescent="0.35">
      <c r="A198">
        <f>'Interfirms Submission Template '!$E$12</f>
        <v>0</v>
      </c>
      <c r="B198">
        <f>'Interfirms Submission Template '!$E$14</f>
        <v>0</v>
      </c>
      <c r="C198">
        <f>IFERROR(IF(C197=MAX(Data!$A:$A),1,C197+1),1)</f>
        <v>44</v>
      </c>
      <c r="D198" t="str">
        <f>INDEX(Data!C:C,MATCH(Upload!C198,Data!A:A,0))</f>
        <v>Motor Vehicle Costs</v>
      </c>
      <c r="E198" t="str">
        <f>VLOOKUP(COUNTIFS($C$2:C198,C198),Lookup!B:C,2,0)</f>
        <v>TOTAL</v>
      </c>
      <c r="F198">
        <f>INDEX(IF(COUNTIFS($C$1:C198,C198)=1,Data!D:D,IF(COUNTIFS($C$2:C198,C198)=2,Data!E:E,IF(COUNTIFS($C$1:C198,C198)=3,Data!F:F,Data!G:G))),MATCH(Upload!$C198,Data!$A:$A,0))</f>
        <v>0</v>
      </c>
    </row>
    <row r="199" spans="1:6" x14ac:dyDescent="0.35">
      <c r="A199">
        <f>'Interfirms Submission Template '!$E$12</f>
        <v>0</v>
      </c>
      <c r="B199">
        <f>'Interfirms Submission Template '!$E$14</f>
        <v>0</v>
      </c>
      <c r="C199">
        <f>IFERROR(IF(C198=MAX(Data!$A:$A),1,C198+1),1)</f>
        <v>45</v>
      </c>
      <c r="D199" t="str">
        <f>INDEX(Data!C:C,MATCH(Upload!C199,Data!A:A,0))</f>
        <v>Training and Development Costs</v>
      </c>
      <c r="E199" t="str">
        <f>VLOOKUP(COUNTIFS($C$2:C199,C199),Lookup!B:C,2,0)</f>
        <v>TOTAL</v>
      </c>
      <c r="F199">
        <f>INDEX(IF(COUNTIFS($C$1:C199,C199)=1,Data!D:D,IF(COUNTIFS($C$2:C199,C199)=2,Data!E:E,IF(COUNTIFS($C$1:C199,C199)=3,Data!F:F,Data!G:G))),MATCH(Upload!$C199,Data!$A:$A,0))</f>
        <v>0</v>
      </c>
    </row>
    <row r="200" spans="1:6" x14ac:dyDescent="0.35">
      <c r="A200">
        <f>'Interfirms Submission Template '!$E$12</f>
        <v>0</v>
      </c>
      <c r="B200">
        <f>'Interfirms Submission Template '!$E$14</f>
        <v>0</v>
      </c>
      <c r="C200">
        <f>IFERROR(IF(C199=MAX(Data!$A:$A),1,C199+1),1)</f>
        <v>46</v>
      </c>
      <c r="D200" t="str">
        <f>INDEX(Data!C:C,MATCH(Upload!C200,Data!A:A,0))</f>
        <v>Professional fees and Insurance Expense</v>
      </c>
      <c r="E200" t="str">
        <f>VLOOKUP(COUNTIFS($C$2:C200,C200),Lookup!B:C,2,0)</f>
        <v>TOTAL</v>
      </c>
      <c r="F200">
        <f>INDEX(IF(COUNTIFS($C$1:C200,C200)=1,Data!D:D,IF(COUNTIFS($C$2:C200,C200)=2,Data!E:E,IF(COUNTIFS($C$1:C200,C200)=3,Data!F:F,Data!G:G))),MATCH(Upload!$C200,Data!$A:$A,0))</f>
        <v>0</v>
      </c>
    </row>
    <row r="201" spans="1:6" x14ac:dyDescent="0.35">
      <c r="A201">
        <f>'Interfirms Submission Template '!$E$12</f>
        <v>0</v>
      </c>
      <c r="B201">
        <f>'Interfirms Submission Template '!$E$14</f>
        <v>0</v>
      </c>
      <c r="C201">
        <f>IFERROR(IF(C200=MAX(Data!$A:$A),1,C200+1),1)</f>
        <v>47</v>
      </c>
      <c r="D201" t="str">
        <f>INDEX(Data!C:C,MATCH(Upload!C201,Data!A:A,0))</f>
        <v>Interest Expense</v>
      </c>
      <c r="E201" t="str">
        <f>VLOOKUP(COUNTIFS($C$2:C201,C201),Lookup!B:C,2,0)</f>
        <v>TOTAL</v>
      </c>
      <c r="F201">
        <f>INDEX(IF(COUNTIFS($C$1:C201,C201)=1,Data!D:D,IF(COUNTIFS($C$2:C201,C201)=2,Data!E:E,IF(COUNTIFS($C$1:C201,C201)=3,Data!F:F,Data!G:G))),MATCH(Upload!$C201,Data!$A:$A,0))</f>
        <v>0</v>
      </c>
    </row>
    <row r="202" spans="1:6" x14ac:dyDescent="0.35">
      <c r="A202">
        <f>'Interfirms Submission Template '!$E$12</f>
        <v>0</v>
      </c>
      <c r="B202">
        <f>'Interfirms Submission Template '!$E$14</f>
        <v>0</v>
      </c>
      <c r="C202">
        <f>IFERROR(IF(C201=MAX(Data!$A:$A),1,C201+1),1)</f>
        <v>48</v>
      </c>
      <c r="D202" t="str">
        <f>INDEX(Data!C:C,MATCH(Upload!C202,Data!A:A,0))</f>
        <v>Other Administration Costs</v>
      </c>
      <c r="E202" t="str">
        <f>VLOOKUP(COUNTIFS($C$2:C202,C202),Lookup!B:C,2,0)</f>
        <v>TOTAL</v>
      </c>
      <c r="F202">
        <f>INDEX(IF(COUNTIFS($C$1:C202,C202)=1,Data!D:D,IF(COUNTIFS($C$2:C202,C202)=2,Data!E:E,IF(COUNTIFS($C$1:C202,C202)=3,Data!F:F,Data!G:G))),MATCH(Upload!$C202,Data!$A:$A,0))</f>
        <v>0</v>
      </c>
    </row>
    <row r="203" spans="1:6" x14ac:dyDescent="0.35">
      <c r="A203">
        <f>'Interfirms Submission Template '!$E$12</f>
        <v>0</v>
      </c>
      <c r="B203">
        <f>'Interfirms Submission Template '!$E$14</f>
        <v>0</v>
      </c>
      <c r="C203">
        <f>IFERROR(IF(C202=MAX(Data!$A:$A),1,C202+1),1)</f>
        <v>49</v>
      </c>
      <c r="D203" t="str">
        <f>INDEX(Data!C:C,MATCH(Upload!C203,Data!A:A,0))</f>
        <v>TOTAL OVERHEAD COSTS</v>
      </c>
      <c r="E203" t="str">
        <f>VLOOKUP(COUNTIFS($C$2:C203,C203),Lookup!B:C,2,0)</f>
        <v>TOTAL</v>
      </c>
      <c r="F203">
        <f>INDEX(IF(COUNTIFS($C$1:C203,C203)=1,Data!D:D,IF(COUNTIFS($C$2:C203,C203)=2,Data!E:E,IF(COUNTIFS($C$1:C203,C203)=3,Data!F:F,Data!G:G))),MATCH(Upload!$C203,Data!$A:$A,0))</f>
        <v>0</v>
      </c>
    </row>
    <row r="204" spans="1:6" x14ac:dyDescent="0.35">
      <c r="A204">
        <f>'Interfirms Submission Template '!$E$12</f>
        <v>0</v>
      </c>
      <c r="B204">
        <f>'Interfirms Submission Template '!$E$14</f>
        <v>0</v>
      </c>
      <c r="C204">
        <f>IFERROR(IF(C203=MAX(Data!$A:$A),1,C203+1),1)</f>
        <v>50</v>
      </c>
      <c r="D204" t="str">
        <f>INDEX(Data!C:C,MATCH(Upload!C204,Data!A:A,0))</f>
        <v>NET PROFIT BEFORE TAX</v>
      </c>
      <c r="E204" t="str">
        <f>VLOOKUP(COUNTIFS($C$2:C204,C204),Lookup!B:C,2,0)</f>
        <v>TOTAL</v>
      </c>
      <c r="F204">
        <f>INDEX(IF(COUNTIFS($C$1:C204,C204)=1,Data!D:D,IF(COUNTIFS($C$2:C204,C204)=2,Data!E:E,IF(COUNTIFS($C$1:C204,C204)=3,Data!F:F,Data!G:G))),MATCH(Upload!$C204,Data!$A:$A,0))</f>
        <v>0</v>
      </c>
    </row>
    <row r="205" spans="1:6" x14ac:dyDescent="0.35">
      <c r="A205">
        <f>'Interfirms Submission Template '!$E$12</f>
        <v>0</v>
      </c>
      <c r="B205">
        <f>'Interfirms Submission Template '!$E$14</f>
        <v>0</v>
      </c>
      <c r="C205">
        <f>IFERROR(IF(C204=MAX(Data!$A:$A),1,C204+1),1)</f>
        <v>51</v>
      </c>
      <c r="D205" t="str">
        <f>INDEX(Data!C:C,MATCH(Upload!C205,Data!A:A,0))</f>
        <v>Estimated time to fill in this report</v>
      </c>
      <c r="E205" t="str">
        <f>VLOOKUP(COUNTIFS($C$2:C205,C205),Lookup!B:C,2,0)</f>
        <v>TOTAL</v>
      </c>
      <c r="F205">
        <f>INDEX(IF(COUNTIFS($C$1:C205,C205)=1,Data!D:D,IF(COUNTIFS($C$2:C205,C205)=2,Data!E:E,IF(COUNTIFS($C$1:C205,C205)=3,Data!F:F,Data!G:G))),MATCH(Upload!$C205,Data!$A:$A,0))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9481-C157-41FE-AF07-2C81FC006B31}">
  <sheetPr codeName="Sheet4"/>
  <dimension ref="B4:C7"/>
  <sheetViews>
    <sheetView workbookViewId="0">
      <selection activeCell="B8" sqref="B8"/>
    </sheetView>
  </sheetViews>
  <sheetFormatPr defaultRowHeight="14.5" x14ac:dyDescent="0.35"/>
  <cols>
    <col min="3" max="3" width="40" bestFit="1" customWidth="1"/>
  </cols>
  <sheetData>
    <row r="4" spans="2:3" x14ac:dyDescent="0.35">
      <c r="B4">
        <v>1</v>
      </c>
      <c r="C4" t="s">
        <v>25</v>
      </c>
    </row>
    <row r="5" spans="2:3" x14ac:dyDescent="0.35">
      <c r="B5">
        <v>2</v>
      </c>
      <c r="C5" t="s">
        <v>26</v>
      </c>
    </row>
    <row r="6" spans="2:3" x14ac:dyDescent="0.35">
      <c r="B6">
        <v>3</v>
      </c>
      <c r="C6" t="s">
        <v>113</v>
      </c>
    </row>
    <row r="7" spans="2:3" x14ac:dyDescent="0.35">
      <c r="B7">
        <v>4</v>
      </c>
      <c r="C7" t="s">
        <v>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68eeaf14-69c8-4507-889b-370108e7f71a" xsi:nil="true"/>
    <lcf76f155ced4ddcb4097134ff3c332f xmlns="aba31064-3004-4dd8-a798-8f6aecd4630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BB40E7A111AC47A7B6F9CDFC0B9BEE" ma:contentTypeVersion="20" ma:contentTypeDescription="Create a new document." ma:contentTypeScope="" ma:versionID="20546892548faac8c0aa6c07f05395e2">
  <xsd:schema xmlns:xsd="http://www.w3.org/2001/XMLSchema" xmlns:xs="http://www.w3.org/2001/XMLSchema" xmlns:p="http://schemas.microsoft.com/office/2006/metadata/properties" xmlns:ns1="http://schemas.microsoft.com/sharepoint/v3" xmlns:ns2="aba31064-3004-4dd8-a798-8f6aecd46305" xmlns:ns3="d8e9a3a0-1da0-4d10-af8c-9f5043a65867" xmlns:ns4="68eeaf14-69c8-4507-889b-370108e7f71a" targetNamespace="http://schemas.microsoft.com/office/2006/metadata/properties" ma:root="true" ma:fieldsID="3289cc524bbc021c83ea9c2077ecad4c" ns1:_="" ns2:_="" ns3:_="" ns4:_="">
    <xsd:import namespace="http://schemas.microsoft.com/sharepoint/v3"/>
    <xsd:import namespace="aba31064-3004-4dd8-a798-8f6aecd46305"/>
    <xsd:import namespace="d8e9a3a0-1da0-4d10-af8c-9f5043a65867"/>
    <xsd:import namespace="68eeaf14-69c8-4507-889b-370108e7f7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a31064-3004-4dd8-a798-8f6aecd463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81668dd-45e4-4af4-90c1-a461889644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e9a3a0-1da0-4d10-af8c-9f5043a65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eeaf14-69c8-4507-889b-370108e7f71a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d3acab1c-1608-494a-9bb5-dce594fa0373}" ma:internalName="TaxCatchAll" ma:showField="CatchAllData" ma:web="d8e9a3a0-1da0-4d10-af8c-9f5043a658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CF6592-3243-451E-BA97-28E44B7C605B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68eeaf14-69c8-4507-889b-370108e7f71a"/>
    <ds:schemaRef ds:uri="http://purl.org/dc/terms/"/>
    <ds:schemaRef ds:uri="d8e9a3a0-1da0-4d10-af8c-9f5043a65867"/>
    <ds:schemaRef ds:uri="aba31064-3004-4dd8-a798-8f6aecd46305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F311975-D72A-4E08-B688-75AAC4DF1E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F1BB7D-0F78-4F0A-B570-7416AB39BA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ba31064-3004-4dd8-a798-8f6aecd46305"/>
    <ds:schemaRef ds:uri="d8e9a3a0-1da0-4d10-af8c-9f5043a65867"/>
    <ds:schemaRef ds:uri="68eeaf14-69c8-4507-889b-370108e7f7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Interfirms Submission Template </vt:lpstr>
      <vt:lpstr>Data</vt:lpstr>
      <vt:lpstr>Data!Print_Area</vt:lpstr>
      <vt:lpstr>'Interfirms Submission Template '!Print_Area</vt:lpstr>
      <vt:lpstr>Data!Print_Titles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Sawani Pannila</dc:creator>
  <cp:lastModifiedBy>Teagan Seccombe</cp:lastModifiedBy>
  <cp:lastPrinted>2021-06-08T04:26:29Z</cp:lastPrinted>
  <dcterms:created xsi:type="dcterms:W3CDTF">2021-06-03T22:25:52Z</dcterms:created>
  <dcterms:modified xsi:type="dcterms:W3CDTF">2024-07-03T07:19:59Z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0x0101001EBB40E7A111AC47A7B6F9CDFC0B9BEE</vt:lpwstr>
  </property>
  <property fmtid="{D5CDD505-2E9C-101B-9397-08002B2CF9AE}" pid="3" name="MediaServiceImageTags">
    <vt:lpwstr/>
  </property>
</Properties>
</file>